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belchikova\Documents\Бельчикова\Тендеры\X4\2026\ЗБС на Снежном (12-2026)\"/>
    </mc:Choice>
  </mc:AlternateContent>
  <bookViews>
    <workbookView xWindow="-120" yWindow="-120" windowWidth="29040" windowHeight="15840" tabRatio="829" firstSheet="6" activeTab="6"/>
  </bookViews>
  <sheets>
    <sheet name="1 вариант" sheetId="1" state="hidden" r:id="rId1"/>
    <sheet name="2 вариант" sheetId="3" state="hidden" r:id="rId2"/>
    <sheet name="3 вариант" sheetId="4" state="hidden" r:id="rId3"/>
    <sheet name="3 вариант (согласованный)" sheetId="8" state="hidden" r:id="rId4"/>
    <sheet name="ПР КРС (2 согласованный) (2" sheetId="10" state="hidden" r:id="rId5"/>
    <sheet name="3 вариант (2 согласованный)" sheetId="9" state="hidden" r:id="rId6"/>
    <sheet name="График" sheetId="11" r:id="rId7"/>
    <sheet name="ПР КРС  ССК (2 согласованный)" sheetId="12" state="hidden" r:id="rId8"/>
    <sheet name="4 вариант" sheetId="5" state="hidden" r:id="rId9"/>
    <sheet name="2 вариант (ГРП последовательно)" sheetId="6" state="hidden" r:id="rId10"/>
    <sheet name="2 вариант (ГРП последовател (2" sheetId="7" state="hidden" r:id="rId11"/>
  </sheets>
  <definedNames>
    <definedName name="_xlnm._FilterDatabase" localSheetId="0" hidden="1">'1 вариант'!#REF!</definedName>
    <definedName name="_xlnm._FilterDatabase" localSheetId="1" hidden="1">'2 вариант'!#REF!</definedName>
    <definedName name="_xlnm._FilterDatabase" localSheetId="10" hidden="1">'2 вариант (ГРП последовател (2'!#REF!</definedName>
    <definedName name="_xlnm._FilterDatabase" localSheetId="9" hidden="1">'2 вариант (ГРП последовательно)'!#REF!</definedName>
    <definedName name="_xlnm._FilterDatabase" localSheetId="2" hidden="1">'3 вариант'!#REF!</definedName>
    <definedName name="_xlnm._FilterDatabase" localSheetId="5" hidden="1">'3 вариант (2 согласованный)'!#REF!</definedName>
    <definedName name="_xlnm._FilterDatabase" localSheetId="3" hidden="1">'3 вариант (согласованный)'!#REF!</definedName>
    <definedName name="_xlnm._FilterDatabase" localSheetId="8" hidden="1">'4 вариант'!#REF!</definedName>
    <definedName name="_xlnm._FilterDatabase" localSheetId="6" hidden="1">График!#REF!</definedName>
    <definedName name="_xlnm._FilterDatabase" localSheetId="7" hidden="1">'ПР КРС  ССК (2 согласованный)'!#REF!</definedName>
    <definedName name="_xlnm._FilterDatabase" localSheetId="4" hidden="1">'ПР КРС (2 согласованный) (2'!#REF!</definedName>
    <definedName name="_xlnm.Print_Area" localSheetId="0">'1 вариант'!$A$1:$AT$49</definedName>
    <definedName name="_xlnm.Print_Area" localSheetId="1">'2 вариант'!$A$1:$AT$55</definedName>
    <definedName name="_xlnm.Print_Area" localSheetId="10">'2 вариант (ГРП последовател (2'!$A$1:$AW$61</definedName>
    <definedName name="_xlnm.Print_Area" localSheetId="9">'2 вариант (ГРП последовательно)'!$A$1:$AT$59</definedName>
    <definedName name="_xlnm.Print_Area" localSheetId="2">'3 вариант'!$A$1:$AW$67</definedName>
    <definedName name="_xlnm.Print_Area" localSheetId="5">'3 вариант (2 согласованный)'!$A$1:$AW$65</definedName>
    <definedName name="_xlnm.Print_Area" localSheetId="3">'3 вариант (согласованный)'!$A$1:$AW$68</definedName>
    <definedName name="_xlnm.Print_Area" localSheetId="8">'4 вариант'!$A$1:$AW$48</definedName>
    <definedName name="_xlnm.Print_Area" localSheetId="6">График!$A$1:$AK$23</definedName>
    <definedName name="_xlnm.Print_Area" localSheetId="7">'ПР КРС  ССК (2 согласованный)'!$A$1:$AX$69</definedName>
    <definedName name="_xlnm.Print_Area" localSheetId="4">'ПР КРС (2 согласованный) (2'!$A$1:$AX$73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1" l="1"/>
  <c r="E14" i="11" l="1"/>
  <c r="F67" i="12" l="1"/>
  <c r="F66" i="12"/>
  <c r="F65" i="12"/>
  <c r="F64" i="12"/>
  <c r="F63" i="12"/>
  <c r="F62" i="12"/>
  <c r="F61" i="12"/>
  <c r="F60" i="12"/>
  <c r="E59" i="12"/>
  <c r="F59" i="12" s="1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34" i="12"/>
  <c r="E35" i="12" s="1"/>
  <c r="F35" i="12" s="1"/>
  <c r="E36" i="12" s="1"/>
  <c r="F36" i="12" s="1"/>
  <c r="F30" i="12"/>
  <c r="E25" i="12"/>
  <c r="F25" i="12" s="1"/>
  <c r="F26" i="12" s="1"/>
  <c r="E26" i="12" s="1"/>
  <c r="F14" i="12"/>
  <c r="E15" i="12" s="1"/>
  <c r="F15" i="12" s="1"/>
  <c r="E16" i="12" s="1"/>
  <c r="F16" i="12" s="1"/>
  <c r="E17" i="12" s="1"/>
  <c r="F17" i="12" s="1"/>
  <c r="E31" i="12" s="1"/>
  <c r="F31" i="12" s="1"/>
  <c r="E32" i="12" s="1"/>
  <c r="E13" i="12"/>
  <c r="F12" i="12" s="1"/>
  <c r="E12" i="12" s="1"/>
  <c r="F68" i="12" l="1"/>
  <c r="F69" i="12" s="1"/>
  <c r="F32" i="12"/>
  <c r="E18" i="12"/>
  <c r="F18" i="12" s="1"/>
  <c r="E19" i="12" s="1"/>
  <c r="F19" i="12" s="1"/>
  <c r="E20" i="12" s="1"/>
  <c r="F20" i="12" s="1"/>
  <c r="E21" i="12" s="1"/>
  <c r="F21" i="12" s="1"/>
  <c r="E22" i="12" s="1"/>
  <c r="E37" i="12"/>
  <c r="F37" i="12" s="1"/>
  <c r="E29" i="12"/>
  <c r="F29" i="12" s="1"/>
  <c r="F62" i="10"/>
  <c r="F45" i="10"/>
  <c r="F44" i="10"/>
  <c r="F43" i="10"/>
  <c r="F30" i="10"/>
  <c r="E13" i="10"/>
  <c r="F12" i="10" s="1"/>
  <c r="E12" i="10" s="1"/>
  <c r="F14" i="10"/>
  <c r="E25" i="10"/>
  <c r="F25" i="10" s="1"/>
  <c r="F26" i="10" s="1"/>
  <c r="E26" i="10" s="1"/>
  <c r="E35" i="10"/>
  <c r="F35" i="10" s="1"/>
  <c r="F36" i="10"/>
  <c r="E37" i="10" s="1"/>
  <c r="F37" i="10" s="1"/>
  <c r="E38" i="10" s="1"/>
  <c r="F38" i="10" s="1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E61" i="10"/>
  <c r="F61" i="10" s="1"/>
  <c r="F63" i="10"/>
  <c r="F64" i="10"/>
  <c r="F65" i="10"/>
  <c r="F66" i="10"/>
  <c r="F67" i="10"/>
  <c r="F68" i="10"/>
  <c r="F69" i="10"/>
  <c r="F70" i="10"/>
  <c r="F71" i="10"/>
  <c r="F22" i="12" l="1"/>
  <c r="E23" i="12" s="1"/>
  <c r="F23" i="12" s="1"/>
  <c r="E27" i="12" s="1"/>
  <c r="E33" i="12"/>
  <c r="F33" i="12" s="1"/>
  <c r="E28" i="12"/>
  <c r="F28" i="12" s="1"/>
  <c r="F72" i="10"/>
  <c r="F73" i="10" s="1"/>
  <c r="E15" i="10"/>
  <c r="F15" i="10" s="1"/>
  <c r="E16" i="10" s="1"/>
  <c r="F16" i="10" s="1"/>
  <c r="E17" i="10" s="1"/>
  <c r="F17" i="10" s="1"/>
  <c r="E31" i="10" s="1"/>
  <c r="F31" i="10" s="1"/>
  <c r="E32" i="10" s="1"/>
  <c r="E39" i="10"/>
  <c r="F39" i="10" s="1"/>
  <c r="E29" i="10"/>
  <c r="F29" i="10" s="1"/>
  <c r="F42" i="9"/>
  <c r="F63" i="9"/>
  <c r="F62" i="9"/>
  <c r="F61" i="9"/>
  <c r="F60" i="9"/>
  <c r="F59" i="9"/>
  <c r="F58" i="9"/>
  <c r="F57" i="9"/>
  <c r="F56" i="9"/>
  <c r="F55" i="9"/>
  <c r="E54" i="9"/>
  <c r="F54" i="9" s="1"/>
  <c r="F53" i="9"/>
  <c r="F52" i="9"/>
  <c r="F51" i="9"/>
  <c r="F50" i="9"/>
  <c r="F49" i="9"/>
  <c r="F48" i="9"/>
  <c r="F47" i="9"/>
  <c r="F46" i="9"/>
  <c r="F45" i="9"/>
  <c r="F44" i="9"/>
  <c r="F43" i="9"/>
  <c r="F41" i="9"/>
  <c r="F40" i="9"/>
  <c r="F39" i="9"/>
  <c r="F32" i="9"/>
  <c r="E33" i="9" s="1"/>
  <c r="F33" i="9" s="1"/>
  <c r="E34" i="9" s="1"/>
  <c r="F34" i="9" s="1"/>
  <c r="E25" i="9" s="1"/>
  <c r="E31" i="9"/>
  <c r="F31" i="9" s="1"/>
  <c r="F26" i="9"/>
  <c r="E27" i="9" s="1"/>
  <c r="E21" i="9"/>
  <c r="F21" i="9" s="1"/>
  <c r="F22" i="9" s="1"/>
  <c r="E22" i="9" s="1"/>
  <c r="F12" i="9"/>
  <c r="E13" i="9" s="1"/>
  <c r="F13" i="9" s="1"/>
  <c r="E14" i="9" s="1"/>
  <c r="F14" i="9" s="1"/>
  <c r="E15" i="9" s="1"/>
  <c r="F15" i="9" s="1"/>
  <c r="F27" i="12" l="1"/>
  <c r="E24" i="12"/>
  <c r="D24" i="12" s="1"/>
  <c r="E18" i="10"/>
  <c r="F27" i="9"/>
  <c r="E29" i="9" s="1"/>
  <c r="E28" i="9"/>
  <c r="F64" i="9"/>
  <c r="F65" i="9" s="1"/>
  <c r="F28" i="9"/>
  <c r="E35" i="9"/>
  <c r="F35" i="9" s="1"/>
  <c r="F25" i="9"/>
  <c r="E16" i="9"/>
  <c r="F16" i="9" s="1"/>
  <c r="E17" i="9" s="1"/>
  <c r="F17" i="9" s="1"/>
  <c r="E18" i="9" s="1"/>
  <c r="F18" i="9" s="1"/>
  <c r="E19" i="9" s="1"/>
  <c r="F19" i="9" s="1"/>
  <c r="E23" i="9" s="1"/>
  <c r="F23" i="9" s="1"/>
  <c r="F29" i="8"/>
  <c r="F18" i="10" l="1"/>
  <c r="E19" i="10" s="1"/>
  <c r="F19" i="10" s="1"/>
  <c r="E20" i="10" s="1"/>
  <c r="F20" i="10" s="1"/>
  <c r="E21" i="10" s="1"/>
  <c r="F21" i="10" s="1"/>
  <c r="E22" i="10" s="1"/>
  <c r="F22" i="10" s="1"/>
  <c r="E23" i="10" s="1"/>
  <c r="F23" i="10" s="1"/>
  <c r="F32" i="10"/>
  <c r="E28" i="10" s="1"/>
  <c r="E20" i="9"/>
  <c r="D20" i="9" s="1"/>
  <c r="F29" i="9"/>
  <c r="D27" i="9"/>
  <c r="E21" i="8"/>
  <c r="E27" i="10" l="1"/>
  <c r="F27" i="10" s="1"/>
  <c r="E24" i="10"/>
  <c r="D24" i="10" s="1"/>
  <c r="E34" i="10"/>
  <c r="D34" i="10" s="1"/>
  <c r="E33" i="10"/>
  <c r="F33" i="10" s="1"/>
  <c r="F28" i="10"/>
  <c r="E30" i="9"/>
  <c r="D30" i="9" s="1"/>
  <c r="E24" i="9"/>
  <c r="F24" i="9" s="1"/>
  <c r="F12" i="8"/>
  <c r="E13" i="8" s="1"/>
  <c r="F13" i="8" s="1"/>
  <c r="E14" i="8" s="1"/>
  <c r="F14" i="8" s="1"/>
  <c r="E15" i="8" s="1"/>
  <c r="F15" i="8" s="1"/>
  <c r="E23" i="8" s="1"/>
  <c r="F66" i="8"/>
  <c r="F65" i="8"/>
  <c r="F64" i="8"/>
  <c r="F63" i="8"/>
  <c r="E62" i="8"/>
  <c r="F62" i="8" s="1"/>
  <c r="F61" i="8"/>
  <c r="F60" i="8"/>
  <c r="F59" i="8"/>
  <c r="F58" i="8"/>
  <c r="F57" i="8"/>
  <c r="E56" i="8"/>
  <c r="F56" i="8" s="1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3" i="8"/>
  <c r="E34" i="8" s="1"/>
  <c r="F34" i="8" s="1"/>
  <c r="E35" i="8" s="1"/>
  <c r="F35" i="8" s="1"/>
  <c r="E32" i="8"/>
  <c r="F32" i="8" s="1"/>
  <c r="F27" i="8"/>
  <c r="F21" i="8"/>
  <c r="F22" i="8" s="1"/>
  <c r="E22" i="8" s="1"/>
  <c r="F67" i="8" l="1"/>
  <c r="F68" i="8" s="1"/>
  <c r="E28" i="8"/>
  <c r="F23" i="8"/>
  <c r="F28" i="8" s="1"/>
  <c r="E16" i="8"/>
  <c r="F16" i="8" s="1"/>
  <c r="E17" i="8" s="1"/>
  <c r="F17" i="8" s="1"/>
  <c r="E18" i="8" s="1"/>
  <c r="F18" i="8" s="1"/>
  <c r="E19" i="8" s="1"/>
  <c r="F19" i="8" s="1"/>
  <c r="E36" i="8"/>
  <c r="F36" i="8" s="1"/>
  <c r="E26" i="8"/>
  <c r="F26" i="8" s="1"/>
  <c r="F29" i="7"/>
  <c r="E30" i="7" s="1"/>
  <c r="F30" i="7" s="1"/>
  <c r="E28" i="7"/>
  <c r="F28" i="7" s="1"/>
  <c r="F59" i="7"/>
  <c r="E58" i="7"/>
  <c r="F58" i="7" s="1"/>
  <c r="F57" i="7"/>
  <c r="F56" i="7"/>
  <c r="F55" i="7"/>
  <c r="F54" i="7"/>
  <c r="E53" i="7"/>
  <c r="F53" i="7" s="1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14" i="7"/>
  <c r="E15" i="7" s="1"/>
  <c r="F15" i="7" s="1"/>
  <c r="E17" i="7" s="1"/>
  <c r="F13" i="7"/>
  <c r="E13" i="7" s="1"/>
  <c r="F12" i="7" s="1"/>
  <c r="E12" i="7" s="1"/>
  <c r="E30" i="8" l="1"/>
  <c r="D28" i="8"/>
  <c r="F30" i="8"/>
  <c r="E25" i="8" s="1"/>
  <c r="F25" i="8" s="1"/>
  <c r="F60" i="7"/>
  <c r="F61" i="7" s="1"/>
  <c r="E24" i="8"/>
  <c r="F24" i="8" s="1"/>
  <c r="E20" i="8"/>
  <c r="D20" i="8" s="1"/>
  <c r="F17" i="7"/>
  <c r="E18" i="7" s="1"/>
  <c r="F16" i="7"/>
  <c r="E16" i="7" s="1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2" i="6"/>
  <c r="F53" i="6"/>
  <c r="F54" i="6"/>
  <c r="F55" i="6"/>
  <c r="F57" i="6"/>
  <c r="F44" i="5"/>
  <c r="F60" i="4"/>
  <c r="F51" i="3"/>
  <c r="F45" i="1"/>
  <c r="E31" i="8" l="1"/>
  <c r="D31" i="8" s="1"/>
  <c r="E19" i="7"/>
  <c r="F18" i="7"/>
  <c r="E56" i="6"/>
  <c r="F56" i="6" s="1"/>
  <c r="E51" i="6"/>
  <c r="F51" i="6" s="1"/>
  <c r="F35" i="6"/>
  <c r="F34" i="6"/>
  <c r="F14" i="6"/>
  <c r="E15" i="6" s="1"/>
  <c r="F15" i="6" s="1"/>
  <c r="F13" i="6"/>
  <c r="E13" i="6" s="1"/>
  <c r="F12" i="6" s="1"/>
  <c r="E12" i="6" s="1"/>
  <c r="E20" i="7" l="1"/>
  <c r="F20" i="7" s="1"/>
  <c r="E21" i="7" s="1"/>
  <c r="F21" i="7" s="1"/>
  <c r="E22" i="7" s="1"/>
  <c r="F22" i="7" s="1"/>
  <c r="E27" i="7"/>
  <c r="F19" i="7"/>
  <c r="F58" i="6"/>
  <c r="F59" i="6" s="1"/>
  <c r="E17" i="6"/>
  <c r="E23" i="7" l="1"/>
  <c r="F23" i="7" s="1"/>
  <c r="F24" i="7" s="1"/>
  <c r="E24" i="7" s="1"/>
  <c r="F16" i="6"/>
  <c r="E16" i="6" s="1"/>
  <c r="F17" i="6"/>
  <c r="E18" i="6" s="1"/>
  <c r="F46" i="5"/>
  <c r="E45" i="5"/>
  <c r="F45" i="5" s="1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E25" i="5"/>
  <c r="F25" i="5" s="1"/>
  <c r="F21" i="5"/>
  <c r="E22" i="5" s="1"/>
  <c r="F22" i="5" s="1"/>
  <c r="E23" i="5" s="1"/>
  <c r="F23" i="5" s="1"/>
  <c r="F14" i="5"/>
  <c r="E15" i="5" s="1"/>
  <c r="F15" i="5" s="1"/>
  <c r="F13" i="5"/>
  <c r="E13" i="5" s="1"/>
  <c r="F12" i="5" s="1"/>
  <c r="E12" i="5" s="1"/>
  <c r="E21" i="4"/>
  <c r="F62" i="4"/>
  <c r="F63" i="4"/>
  <c r="F64" i="4"/>
  <c r="F65" i="4"/>
  <c r="E47" i="3"/>
  <c r="E55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32" i="4"/>
  <c r="E33" i="4" s="1"/>
  <c r="F33" i="4" s="1"/>
  <c r="E34" i="4" s="1"/>
  <c r="F34" i="4" s="1"/>
  <c r="E31" i="4"/>
  <c r="F31" i="4" s="1"/>
  <c r="E61" i="4"/>
  <c r="F61" i="4" s="1"/>
  <c r="F39" i="4"/>
  <c r="F27" i="4"/>
  <c r="E28" i="4" s="1"/>
  <c r="F28" i="4" s="1"/>
  <c r="E29" i="4" s="1"/>
  <c r="F29" i="4" s="1"/>
  <c r="F14" i="4"/>
  <c r="E15" i="4" s="1"/>
  <c r="F15" i="4" s="1"/>
  <c r="E23" i="4" s="1"/>
  <c r="F13" i="4"/>
  <c r="E13" i="4" s="1"/>
  <c r="F12" i="4" s="1"/>
  <c r="E12" i="4" s="1"/>
  <c r="F33" i="3"/>
  <c r="F34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3" i="3"/>
  <c r="E52" i="3"/>
  <c r="F52" i="3" s="1"/>
  <c r="E35" i="4" l="1"/>
  <c r="E26" i="4"/>
  <c r="D27" i="7"/>
  <c r="F18" i="6"/>
  <c r="E19" i="6"/>
  <c r="F47" i="5"/>
  <c r="F48" i="5" s="1"/>
  <c r="E19" i="5"/>
  <c r="F19" i="5" s="1"/>
  <c r="E16" i="5"/>
  <c r="F16" i="5" s="1"/>
  <c r="E17" i="5" s="1"/>
  <c r="E24" i="5"/>
  <c r="D24" i="5" s="1"/>
  <c r="E20" i="5"/>
  <c r="F20" i="5" s="1"/>
  <c r="E25" i="4"/>
  <c r="E30" i="4"/>
  <c r="D30" i="4" s="1"/>
  <c r="E16" i="4"/>
  <c r="F16" i="4" s="1"/>
  <c r="E17" i="4" s="1"/>
  <c r="F17" i="4" s="1"/>
  <c r="E18" i="4" s="1"/>
  <c r="F18" i="4" s="1"/>
  <c r="E19" i="4" s="1"/>
  <c r="F19" i="4" s="1"/>
  <c r="E24" i="4" s="1"/>
  <c r="F23" i="4"/>
  <c r="F66" i="4"/>
  <c r="F67" i="4" s="1"/>
  <c r="E31" i="7" l="1"/>
  <c r="F31" i="7" s="1"/>
  <c r="E20" i="6"/>
  <c r="F20" i="6" s="1"/>
  <c r="E21" i="6" s="1"/>
  <c r="F21" i="6" s="1"/>
  <c r="E22" i="6" s="1"/>
  <c r="F22" i="6" s="1"/>
  <c r="F19" i="6"/>
  <c r="E27" i="6"/>
  <c r="F24" i="4"/>
  <c r="F17" i="5"/>
  <c r="E18" i="5"/>
  <c r="F18" i="5" s="1"/>
  <c r="F21" i="4"/>
  <c r="F22" i="4" s="1"/>
  <c r="E22" i="4" s="1"/>
  <c r="E20" i="4"/>
  <c r="D20" i="4" s="1"/>
  <c r="E25" i="7" l="1"/>
  <c r="F25" i="7" s="1"/>
  <c r="E32" i="7"/>
  <c r="F27" i="6"/>
  <c r="E23" i="6"/>
  <c r="F23" i="6" s="1"/>
  <c r="F24" i="6" s="1"/>
  <c r="E24" i="6" s="1"/>
  <c r="F35" i="4"/>
  <c r="F25" i="4"/>
  <c r="F26" i="4" s="1"/>
  <c r="F32" i="7" l="1"/>
  <c r="E26" i="7"/>
  <c r="F26" i="7" s="1"/>
  <c r="F28" i="6"/>
  <c r="D27" i="6"/>
  <c r="E35" i="3"/>
  <c r="F35" i="3" s="1"/>
  <c r="F32" i="3"/>
  <c r="F24" i="3"/>
  <c r="E25" i="3" s="1"/>
  <c r="F14" i="3"/>
  <c r="E15" i="3" s="1"/>
  <c r="F15" i="3" s="1"/>
  <c r="E16" i="3" s="1"/>
  <c r="F16" i="3" s="1"/>
  <c r="E17" i="3" s="1"/>
  <c r="F17" i="3" s="1"/>
  <c r="F13" i="3"/>
  <c r="E13" i="3" s="1"/>
  <c r="F12" i="3" s="1"/>
  <c r="E12" i="3" s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29" i="1"/>
  <c r="E29" i="6" l="1"/>
  <c r="E28" i="6"/>
  <c r="F54" i="3"/>
  <c r="F55" i="3" s="1"/>
  <c r="E18" i="3"/>
  <c r="F18" i="3" s="1"/>
  <c r="F19" i="3" s="1"/>
  <c r="E19" i="3" s="1"/>
  <c r="E20" i="3"/>
  <c r="F20" i="3" s="1"/>
  <c r="E21" i="3" s="1"/>
  <c r="F21" i="3" s="1"/>
  <c r="F25" i="3" s="1"/>
  <c r="F48" i="1"/>
  <c r="F49" i="1" s="1"/>
  <c r="E27" i="3" l="1"/>
  <c r="F27" i="3" s="1"/>
  <c r="E22" i="3" s="1"/>
  <c r="F22" i="3" s="1"/>
  <c r="E23" i="3" s="1"/>
  <c r="D25" i="3"/>
  <c r="F26" i="3" l="1"/>
  <c r="E26" i="3" s="1"/>
  <c r="F23" i="3" l="1"/>
  <c r="E28" i="3"/>
  <c r="F28" i="3" s="1"/>
  <c r="F21" i="1" l="1"/>
  <c r="E22" i="1" s="1"/>
  <c r="F22" i="1" s="1"/>
  <c r="E17" i="1"/>
  <c r="F17" i="1" s="1"/>
  <c r="E18" i="1" s="1"/>
  <c r="F18" i="1" s="1"/>
  <c r="F13" i="1" l="1"/>
  <c r="E13" i="1" s="1"/>
  <c r="F12" i="1" s="1"/>
  <c r="E12" i="1" s="1"/>
  <c r="F14" i="1" l="1"/>
  <c r="E15" i="1" l="1"/>
  <c r="F15" i="1" s="1"/>
  <c r="E19" i="1" l="1"/>
  <c r="F19" i="1" s="1"/>
  <c r="E23" i="1" s="1"/>
  <c r="F23" i="1" s="1"/>
  <c r="E16" i="1"/>
  <c r="D16" i="1" s="1"/>
  <c r="E24" i="1" l="1"/>
  <c r="F24" i="1" s="1"/>
  <c r="E25" i="1" s="1"/>
  <c r="F25" i="1" s="1"/>
  <c r="E20" i="1"/>
  <c r="F20" i="1" s="1"/>
  <c r="F29" i="6"/>
  <c r="E25" i="6" l="1"/>
  <c r="F25" i="6" s="1"/>
  <c r="E26" i="6" s="1"/>
  <c r="F26" i="6" s="1"/>
  <c r="E30" i="6"/>
  <c r="F30" i="6" s="1"/>
</calcChain>
</file>

<file path=xl/sharedStrings.xml><?xml version="1.0" encoding="utf-8"?>
<sst xmlns="http://schemas.openxmlformats.org/spreadsheetml/2006/main" count="1191" uniqueCount="180">
  <si>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</si>
  <si>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</si>
  <si>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</si>
  <si>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</si>
  <si>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</si>
  <si>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</si>
  <si>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</si>
  <si>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</si>
  <si>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Подготов.работы</t>
  </si>
  <si>
    <t>25.02.</t>
  </si>
  <si>
    <t>31.03.</t>
  </si>
  <si>
    <t>Мобилизация БУ</t>
  </si>
  <si>
    <t>15.03.</t>
  </si>
  <si>
    <t>03.04.</t>
  </si>
  <si>
    <t>Фестивальная (Центр.)</t>
  </si>
  <si>
    <t xml:space="preserve">Монтаж </t>
  </si>
  <si>
    <t>28.06.</t>
  </si>
  <si>
    <t>18.08.</t>
  </si>
  <si>
    <t>Бурение</t>
  </si>
  <si>
    <t>01.10.</t>
  </si>
  <si>
    <t>27.11.</t>
  </si>
  <si>
    <t>Испытание</t>
  </si>
  <si>
    <t>28.11.</t>
  </si>
  <si>
    <t>26.01.10.</t>
  </si>
  <si>
    <t>Демонтаж</t>
  </si>
  <si>
    <t>27.01.10.</t>
  </si>
  <si>
    <t>10.02.10.</t>
  </si>
  <si>
    <t>с п. Игол</t>
  </si>
  <si>
    <t>Рекультивация</t>
  </si>
  <si>
    <t>2010г</t>
  </si>
  <si>
    <t xml:space="preserve"> </t>
  </si>
  <si>
    <t>Площадь/ Prospect</t>
  </si>
  <si>
    <t>№ скв.
Well #</t>
  </si>
  <si>
    <t>Этап работ
Work stages</t>
  </si>
  <si>
    <t>Продолжительность
duration</t>
  </si>
  <si>
    <t>Начало 
commencement</t>
  </si>
  <si>
    <t>Конец 
completion</t>
  </si>
  <si>
    <t>Jan</t>
  </si>
  <si>
    <t>Feb</t>
  </si>
  <si>
    <t>Mar</t>
  </si>
  <si>
    <t>Apr</t>
  </si>
  <si>
    <t>May</t>
  </si>
  <si>
    <t>Jun</t>
  </si>
  <si>
    <t>July</t>
  </si>
  <si>
    <t>Aug</t>
  </si>
  <si>
    <t>Мобилизация БУ
Dr.rig mobilization</t>
  </si>
  <si>
    <t>Демонтаж
Rig-down</t>
  </si>
  <si>
    <t>Заключительные работы
Post-drilling operations</t>
  </si>
  <si>
    <t>Бурение 
Drilling</t>
  </si>
  <si>
    <t>Монтаж БУ и ПНР
Rig-up</t>
  </si>
  <si>
    <t>Объем бурения 2017
drilling work scope, y.2017</t>
  </si>
  <si>
    <t>Sen</t>
  </si>
  <si>
    <t>сентябрь</t>
  </si>
  <si>
    <t>октябрь</t>
  </si>
  <si>
    <t>ноябрь</t>
  </si>
  <si>
    <t>декабрь</t>
  </si>
  <si>
    <t>Oct</t>
  </si>
  <si>
    <t>Nov</t>
  </si>
  <si>
    <t>Dec</t>
  </si>
  <si>
    <t>График этапов реконструкции скважин 682 1 куст Майского месторождения/
Schedule for stage of reconstruction of wells 682 pad 1  Maiskoye field</t>
  </si>
  <si>
    <t>График этапов реконструкции скважин 682, 574 1 куст Майского месторождения/
Schedule for stage of reconstruction of wells 682, 574 pad 1  Maiskoye field</t>
  </si>
  <si>
    <t>Демобилизация БУ 
Dr.rig demobilization</t>
  </si>
  <si>
    <t>Демобилизация БУ
Dr.rig demobilization</t>
  </si>
  <si>
    <t>График этапов реконструкции скважин 682, 1 куст Майского месторождения/
Schedule for stage of reconstruction of wells 682, pad 1  Maiskoye field</t>
  </si>
  <si>
    <t xml:space="preserve">Майское/Maiskoye </t>
  </si>
  <si>
    <t>682
 (1куст)/(pad 1)</t>
  </si>
  <si>
    <t xml:space="preserve">Мобилизация флота ГРП/frac fleet mobilization </t>
  </si>
  <si>
    <t>ПР к проведению ГРП (флот ГРП)/pre-frac operations (frac fleet)</t>
  </si>
  <si>
    <t xml:space="preserve">ГРП/frac </t>
  </si>
  <si>
    <t>Расчет стоимости проекта по скважине 682 Майская (цены на ЗБС ТБНГ)/
calculation of the cost of design for well 682 Maiskoye (prices for side-track TBNG)</t>
  </si>
  <si>
    <t>Объем работ/
scope of work</t>
  </si>
  <si>
    <t xml:space="preserve">Статья затрат/article of expense </t>
  </si>
  <si>
    <t>Цена, без НДС/
price, without VAT</t>
  </si>
  <si>
    <t>Стоимость, без НДС/cost, without VAT</t>
  </si>
  <si>
    <t xml:space="preserve">Демобилизация БУ (речным флотом)
Dr.rig demobilization (by river) </t>
  </si>
  <si>
    <t>ГРП (9 стадий)/ FRAC (9 stages)</t>
  </si>
  <si>
    <t>ПР к проведению ГРП (КРС)/pre-frac operations (WO)/prefrac operation (WO)</t>
  </si>
  <si>
    <t>ПР к проведению ГРП (КРС)/pre-frac operations (WO)</t>
  </si>
  <si>
    <t>ЗР после ГРП (КРС)/post frac operations (WO)/post-frac operations (WO)</t>
  </si>
  <si>
    <t>ЗР после ГРП (КРС)/post frac operations (WO)</t>
  </si>
  <si>
    <t xml:space="preserve">ГИС во время бурения/geophysical well logging during drilling </t>
  </si>
  <si>
    <t xml:space="preserve">Супервайзинг/supervising </t>
  </si>
  <si>
    <t>Материалы для заканчивания (труба)/materials for completion (pipe)</t>
  </si>
  <si>
    <t xml:space="preserve">Закупка оборудования хвостовика 2 ком-та/purchase of liner accessories - 2 sets </t>
  </si>
  <si>
    <t xml:space="preserve">Закупка оборудования хвостовика 2 ком-та/
purchase of liner accessories - 2 sets </t>
  </si>
  <si>
    <t xml:space="preserve">ИТОГО/TOTAL </t>
  </si>
  <si>
    <t xml:space="preserve">ИТОГО, с НДС/total with VAT </t>
  </si>
  <si>
    <t xml:space="preserve">Демобилизация БУ (речным флотом)
Dr.rig demobilization (by river transport) </t>
  </si>
  <si>
    <t>Демобилизация флота ГРП(речным флотом)/frac fleet mobilization  (by river)</t>
  </si>
  <si>
    <t xml:space="preserve">Демобилизация флота ГРП (речным флотом)/frac fleet demobilization (by river transport)  
</t>
  </si>
  <si>
    <t>Материалы для заканчивания (труба)/
materials for completion (pipe)</t>
  </si>
  <si>
    <t>Бурение скважины 682
Drilling of well 982</t>
  </si>
  <si>
    <t xml:space="preserve">682, 574
 (1куст)/(pad 1) </t>
  </si>
  <si>
    <t xml:space="preserve">Демонтаж с 682 /монтаж на 574 /
rig down from 682/rig up at 574
</t>
  </si>
  <si>
    <t xml:space="preserve">Бурение скважины 574
Drilling of well 574 </t>
  </si>
  <si>
    <t xml:space="preserve">Демонтаж с 574 /rig down from 574 
</t>
  </si>
  <si>
    <t>ЗР после ГРП 682(КРС)/
post-frac operation in well 682 (WO)</t>
  </si>
  <si>
    <t xml:space="preserve">Ожидание флота ГРП в ожидании готовности скважин/
stand-by of frac fleet waiting for well readiness </t>
  </si>
  <si>
    <t xml:space="preserve">ГРП/FRAC </t>
  </si>
  <si>
    <t xml:space="preserve">Демобилизация флота ГРП (речным флотом) /frac fleet demobilization  (by river transport) </t>
  </si>
  <si>
    <t xml:space="preserve">Бурение 682 
Drilling of well 682 </t>
  </si>
  <si>
    <t>ПР к проведению ГРП 574(КРС)/</t>
  </si>
  <si>
    <t>ЗР после ГРП 682 (КРС)/
post-frac operations in well 682 (WO)</t>
  </si>
  <si>
    <t xml:space="preserve">ЗР после ГРП 574(КРС)/
post-frac operations in well 574 (WO) </t>
  </si>
  <si>
    <t xml:space="preserve">ПР к проведению ГРП  682 (КРС)/
pre-frac operations in well 682 (WO) </t>
  </si>
  <si>
    <t xml:space="preserve">ПР к проведению ГРП 574 (КРС)/
pre-frac operations in well 574 (WO) </t>
  </si>
  <si>
    <t xml:space="preserve">ПР к проведению ГРП 682 (КРС)/
pre-frac operations in well 682 (WO) </t>
  </si>
  <si>
    <t xml:space="preserve">Демобилизация флота ГРП (речным флотом)/frac fleet demobilization  (by river transport) </t>
  </si>
  <si>
    <t xml:space="preserve">ГРП ,682, 574(по 9 стадий)/
FRAC 682, 574 (9 stages) </t>
  </si>
  <si>
    <t xml:space="preserve">Простой флота ГРП в ожидании готовности скважин/ stand-by of frac fleet waiting for well readiness </t>
  </si>
  <si>
    <t>ЗР после ГРП 574(КРС)/
post-frac operations in well 574 (WO)</t>
  </si>
  <si>
    <t xml:space="preserve">Бурение скважины 682
Drilling of well 682 </t>
  </si>
  <si>
    <t xml:space="preserve">Демонтаж с 682/
rig down from 682 
</t>
  </si>
  <si>
    <t xml:space="preserve">Демонтаж с 574 /rig down from well 574 
</t>
  </si>
  <si>
    <t xml:space="preserve">Простой БУ в ожидании зимних дорог/
drilling rig down time waiting for winter roads </t>
  </si>
  <si>
    <t xml:space="preserve">ЗР после ГРП 682(КРС)/
post frac operations in well 682 (WO) </t>
  </si>
  <si>
    <t xml:space="preserve">ЗР после ГРП 574(КРС)/
post frac operations in well 574 (WO) </t>
  </si>
  <si>
    <t>Демобилизация флота ГРП/frac fleet demobilization  (речным флотом)
Dr.rig demobilization</t>
  </si>
  <si>
    <t xml:space="preserve">ГРП 574/frac in well 574 </t>
  </si>
  <si>
    <t xml:space="preserve">Демобилизация флота ГРП/frac fleet demobilization  
</t>
  </si>
  <si>
    <t xml:space="preserve">Мобилизация по зимней дороге/
mobilization by winter road </t>
  </si>
  <si>
    <t xml:space="preserve">Ожидание флота ГРП навигации/
stand -by of frac fleet waiting for navigation </t>
  </si>
  <si>
    <t xml:space="preserve">Монтаж на 574 /Rig up at 574 </t>
  </si>
  <si>
    <t>Расчет стоиммости проекта по скважинам 682,574 Майская (цены на ЗБС ТБНГ)/
calculation of the cost of design for wells 682,574 Maiskoye (prices for side-track TBNG)</t>
  </si>
  <si>
    <t>Расчет стоиммости проекта по скважинам 682, 574 Майская (цены на ЗБС ТБНГ)/
calculation of the cost of design for wells 682,574 Maiskoye (prices for side-track TBNG)</t>
  </si>
  <si>
    <t xml:space="preserve">Монтаж БУ и ПНР на 682
Rig-up at 682 </t>
  </si>
  <si>
    <t xml:space="preserve">Ожидание принятия решения по скважине 682/ waiting for decision to be taken for well 682 </t>
  </si>
  <si>
    <t xml:space="preserve">Монтаж БУ на 574
Rig-up at well 574 </t>
  </si>
  <si>
    <t xml:space="preserve">Простой в ожидании зимних дорог/
stand-by waiting for winter roads </t>
  </si>
  <si>
    <t xml:space="preserve">Простой БУ в ожидании навигации/Dr. rig standbywaiting for navigation </t>
  </si>
  <si>
    <t xml:space="preserve">Простой флота ГРП в ожидании навигации/frac fleet standbywaiting for navigation </t>
  </si>
  <si>
    <t>ПР к проведению ГРП  682 (КРС)/
pre-frac operation in well 682 (WO)</t>
  </si>
  <si>
    <t xml:space="preserve">ПР к проведению ГРП 574(КРС)/
prefrac operations in well 574 (WO) </t>
  </si>
  <si>
    <t xml:space="preserve">ЗР после ГРП 682 (КРС)/
post frac operations in well 682 (WO) </t>
  </si>
  <si>
    <t xml:space="preserve">ГРП ,682(по 9 стадий) FRAC in well 682 (9 stages) </t>
  </si>
  <si>
    <t xml:space="preserve">Простой флота ГРП в ожидании навигации/frac fleet standby waiting for navigation </t>
  </si>
  <si>
    <t xml:space="preserve">Демобилизация флота ГРП(речным флотом) /frac fleet demobilization  
(by river transport) </t>
  </si>
  <si>
    <t xml:space="preserve">Демобилизация флота ГРП/
frac fleet demobilization </t>
  </si>
  <si>
    <t>Расчет стоиммости проекта по скважине 682 Майская (цены на ЗБС ТБНГ)/
calculation of the cost of design for wells 682 Maiskoye (prices for side-track TBNG)</t>
  </si>
  <si>
    <t xml:space="preserve">Демонтаж с 682/rig down at 682 
</t>
  </si>
  <si>
    <t xml:space="preserve">Ожидание отработки скважины 682/
waiting for 682 well flow-back </t>
  </si>
  <si>
    <t xml:space="preserve">Ожидание флота ГРП навигации/
stand-by of frac fleet waiting for navigation period </t>
  </si>
  <si>
    <t xml:space="preserve">Демобилизация флота ГРП (речным флотом) /frac fleet demobilization  
(ин river transport) </t>
  </si>
  <si>
    <t xml:space="preserve">Монтаж БУ и ПНР на 682
Rig-up at well 682 </t>
  </si>
  <si>
    <t xml:space="preserve">Ожидание принятия решения по скважине 682 (решение не принято)/
waiting for decision to be taken for well 682 (decision has not been taken yet) </t>
  </si>
  <si>
    <t xml:space="preserve">ЗР после ГРП 682 (КРС)/
post-frac operations in well 682 (WO) </t>
  </si>
  <si>
    <t xml:space="preserve">ГРП ,682(по 9 стадий)/
FRAC in well 682 (9 stages) </t>
  </si>
  <si>
    <t xml:space="preserve">Демобилизация флота ГРП (речным флотом)/frac fleet demobilization  (by river transport) 
</t>
  </si>
  <si>
    <t>Бурение скважины 682 (+спуск стингера пр к ГРП)
Drilling of well 982</t>
  </si>
  <si>
    <t xml:space="preserve">Бурение скважины 574(+спуск стингера пр к ГРП)
Drilling of well 574 </t>
  </si>
  <si>
    <t xml:space="preserve">ПР к проведению ГРП  682 (БУ)/
pre-frac operations in well 682 (RIG) </t>
  </si>
  <si>
    <t>Супервайзинг ГРП/supervising FRAC</t>
  </si>
  <si>
    <t xml:space="preserve">Демонтаж с 682 (30%) /
rig down from 682 (30)
</t>
  </si>
  <si>
    <t xml:space="preserve">Демонтаж с 682 (30%)
rig down from 682/rig up at 574
</t>
  </si>
  <si>
    <t xml:space="preserve">ПР к проведению ГРП  574 (БУ)/
pre-frac operations in well574 (RIG) </t>
  </si>
  <si>
    <t xml:space="preserve">Простой БУ в ожидании ГРП/Dr. rig standbywaiting for FRAC </t>
  </si>
  <si>
    <t>Демонтаж c 574
Rig-down 574</t>
  </si>
  <si>
    <t>Fev</t>
  </si>
  <si>
    <t>Ожидание флота ГРП/
stand -by of frac fleet waiting</t>
  </si>
  <si>
    <t>Бурение скважины 682 (+спуск стингера пр к ГРП)
Drilling of well 982 (re-frac operations in well 682)</t>
  </si>
  <si>
    <t xml:space="preserve">Демонтаж БУ с 682/
rig down from 682 
</t>
  </si>
  <si>
    <t xml:space="preserve">ПР к проведению ЗБС ГРП 682 (КРС, извлечение хвостовика)/
extraction liner in well 682 (WO) </t>
  </si>
  <si>
    <t xml:space="preserve">ПР к проведению ЗБС ГРП 574 (КРС, извлечение хвостовика)/
extraction liner in well574 (WO) </t>
  </si>
  <si>
    <t xml:space="preserve">Демонтаж БУ с 682 (30%)/
rig down from 682 (30%)
</t>
  </si>
  <si>
    <t xml:space="preserve">Демонтаж БУ с 682/
rig down from 682
</t>
  </si>
  <si>
    <t>Простой БУ в ожидании ГРП/
drilling rig down time waiting for FRAC</t>
  </si>
  <si>
    <t xml:space="preserve">Демобилизация флота ГРП/frac fleet demobilization </t>
  </si>
  <si>
    <t>Услуги Везерфорда/Weatherford Services</t>
  </si>
  <si>
    <t>Бурение скважины 682 (+спуск стингера пр к ГРП)
Drilling of well 682 (re-frac operations in well 682)</t>
  </si>
  <si>
    <t>Снежное/Snezhnoye</t>
  </si>
  <si>
    <t>Объем бурения 
drilling work scope</t>
  </si>
  <si>
    <r>
      <t xml:space="preserve">Мобилизация 
</t>
    </r>
    <r>
      <rPr>
        <b/>
        <sz val="12"/>
        <rFont val="Times New Roman"/>
        <family val="1"/>
        <charset val="204"/>
      </rPr>
      <t>Mobilization</t>
    </r>
  </si>
  <si>
    <r>
      <t xml:space="preserve">Монтаж БУ и ПНР
</t>
    </r>
    <r>
      <rPr>
        <b/>
        <sz val="12"/>
        <rFont val="Times New Roman"/>
        <family val="1"/>
        <charset val="204"/>
      </rPr>
      <t>Rig-up of drilling rig, start-up and commissioning</t>
    </r>
  </si>
  <si>
    <r>
      <t xml:space="preserve">Демобилизация, заключительные работы
</t>
    </r>
    <r>
      <rPr>
        <b/>
        <sz val="12"/>
        <rFont val="Times New Roman"/>
        <family val="1"/>
        <charset val="204"/>
      </rPr>
      <t>Demobilization, finishing operations</t>
    </r>
  </si>
  <si>
    <t>График этапов работ по ремонту скважины № 170  Снежного месторождения/
Schedule for stages of workover in in well No. 170, Snezhnoye field</t>
  </si>
  <si>
    <r>
      <t xml:space="preserve">Бурение и крепление бокового ствола скважины № 170
</t>
    </r>
    <r>
      <rPr>
        <b/>
        <sz val="12"/>
        <rFont val="Times New Roman"/>
        <family val="1"/>
        <charset val="204"/>
      </rPr>
      <t>Drilling and casing in the lateral borehole of well No. 170</t>
    </r>
  </si>
  <si>
    <t>Участник тендера формирует и прикладывает к тендерной документации график этапов забуривания бокового ствола скважины № 170  Снежного месторождения
Tender participant shall prepare and attach to the tender documentation the schedule of stages for drilling of sidetracks in wells Nos. 170 of Snezhnoye field</t>
  </si>
  <si>
    <t>Приложение № 10</t>
  </si>
  <si>
    <r>
      <t xml:space="preserve">Демонтаж БУ со скважины № 170/
</t>
    </r>
    <r>
      <rPr>
        <b/>
        <sz val="12"/>
        <rFont val="Times New Roman"/>
        <family val="1"/>
        <charset val="204"/>
      </rPr>
      <t>Rig down from well No. 170</t>
    </r>
  </si>
  <si>
    <t>Должность
____________________ФИО/
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</si>
</sst>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3" x14ac:knownFonts="1">
    <font>
      <sz val="10"/>
      <name val="MS Sans Serif"/>
      <charset val="204"/>
    </font>
    <font>
      <sz val="10"/>
      <name val="MS Sans Serif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0"/>
      <name val="MS Sans Serif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4"/>
      <name val="Arial"/>
      <family val="2"/>
      <charset val="204"/>
    </font>
    <font>
      <sz val="10"/>
      <name val="MS Sans Serif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9"/>
      <color indexed="10"/>
      <name val="Arial"/>
      <family val="2"/>
      <charset val="204"/>
    </font>
    <font>
      <sz val="8"/>
      <name val="Arial Cyr"/>
      <family val="2"/>
      <charset val="204"/>
    </font>
    <font>
      <b/>
      <sz val="10"/>
      <name val="MS Sans Serif"/>
      <family val="2"/>
      <charset val="204"/>
    </font>
    <font>
      <sz val="8"/>
      <color indexed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43" fontId="12" fillId="0" borderId="0" applyFont="0" applyFill="0" applyBorder="0" applyAlignment="0" applyProtection="0"/>
  </cellStyleXfs>
  <cellXfs count="483">
    <xf numFmtId="0" fontId="0" fillId="0" borderId="0" xfId="0" applyAlignment="1"/>
    <xf numFmtId="0" fontId="0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14" fontId="3" fillId="0" borderId="0" xfId="0" applyNumberFormat="1" applyFont="1" applyFill="1" applyBorder="1" applyAlignment="1" applyProtection="1">
      <alignment horizontal="center" vertical="top"/>
    </xf>
    <xf numFmtId="14" fontId="3" fillId="0" borderId="6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0" fontId="3" fillId="0" borderId="7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top"/>
    </xf>
    <xf numFmtId="0" fontId="3" fillId="0" borderId="10" xfId="0" applyNumberFormat="1" applyFont="1" applyFill="1" applyBorder="1" applyAlignment="1" applyProtection="1">
      <alignment horizontal="center" vertical="top"/>
    </xf>
    <xf numFmtId="0" fontId="3" fillId="0" borderId="11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top"/>
    </xf>
    <xf numFmtId="0" fontId="1" fillId="0" borderId="7" xfId="0" applyNumberFormat="1" applyFont="1" applyFill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horizontal="center" vertical="top"/>
    </xf>
    <xf numFmtId="0" fontId="3" fillId="0" borderId="12" xfId="0" applyNumberFormat="1" applyFont="1" applyFill="1" applyBorder="1" applyAlignment="1" applyProtection="1">
      <alignment horizontal="center" vertical="top"/>
    </xf>
    <xf numFmtId="0" fontId="2" fillId="0" borderId="13" xfId="0" applyNumberFormat="1" applyFont="1" applyFill="1" applyBorder="1" applyAlignment="1" applyProtection="1">
      <alignment horizontal="center" vertical="top"/>
    </xf>
    <xf numFmtId="0" fontId="3" fillId="0" borderId="15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3" fillId="2" borderId="9" xfId="0" applyNumberFormat="1" applyFont="1" applyFill="1" applyBorder="1" applyAlignment="1" applyProtection="1">
      <alignment horizontal="center" vertical="top"/>
    </xf>
    <xf numFmtId="14" fontId="3" fillId="2" borderId="9" xfId="0" applyNumberFormat="1" applyFont="1" applyFill="1" applyBorder="1" applyAlignment="1" applyProtection="1">
      <alignment horizontal="center" vertical="top"/>
    </xf>
    <xf numFmtId="0" fontId="0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4" fillId="0" borderId="21" xfId="0" applyNumberFormat="1" applyFont="1" applyFill="1" applyBorder="1" applyAlignment="1" applyProtection="1">
      <alignment vertical="top"/>
    </xf>
    <xf numFmtId="0" fontId="4" fillId="0" borderId="13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22" xfId="0" applyNumberFormat="1" applyFont="1" applyFill="1" applyBorder="1" applyAlignment="1" applyProtection="1">
      <alignment horizontal="center" vertical="top"/>
    </xf>
    <xf numFmtId="14" fontId="3" fillId="2" borderId="14" xfId="0" applyNumberFormat="1" applyFont="1" applyFill="1" applyBorder="1" applyAlignment="1" applyProtection="1">
      <alignment horizontal="center" vertical="top"/>
    </xf>
    <xf numFmtId="0" fontId="3" fillId="2" borderId="4" xfId="0" applyNumberFormat="1" applyFont="1" applyFill="1" applyBorder="1" applyAlignment="1" applyProtection="1">
      <alignment horizontal="center" vertical="top"/>
    </xf>
    <xf numFmtId="14" fontId="3" fillId="2" borderId="4" xfId="0" applyNumberFormat="1" applyFont="1" applyFill="1" applyBorder="1" applyAlignment="1" applyProtection="1">
      <alignment horizontal="center" vertical="top"/>
    </xf>
    <xf numFmtId="0" fontId="3" fillId="0" borderId="21" xfId="0" applyNumberFormat="1" applyFont="1" applyFill="1" applyBorder="1" applyAlignment="1" applyProtection="1">
      <alignment horizontal="center" vertical="top"/>
    </xf>
    <xf numFmtId="0" fontId="4" fillId="0" borderId="39" xfId="0" applyNumberFormat="1" applyFont="1" applyFill="1" applyBorder="1" applyAlignment="1" applyProtection="1">
      <alignment vertical="top"/>
    </xf>
    <xf numFmtId="0" fontId="4" fillId="0" borderId="30" xfId="0" applyNumberFormat="1" applyFont="1" applyFill="1" applyBorder="1" applyAlignment="1" applyProtection="1">
      <alignment vertical="top"/>
    </xf>
    <xf numFmtId="0" fontId="3" fillId="0" borderId="40" xfId="0" applyNumberFormat="1" applyFont="1" applyFill="1" applyBorder="1" applyAlignment="1" applyProtection="1">
      <alignment horizontal="center" vertical="top"/>
    </xf>
    <xf numFmtId="0" fontId="3" fillId="2" borderId="17" xfId="0" applyNumberFormat="1" applyFont="1" applyFill="1" applyBorder="1" applyAlignment="1" applyProtection="1">
      <alignment horizontal="center" vertical="top"/>
    </xf>
    <xf numFmtId="14" fontId="3" fillId="2" borderId="17" xfId="0" applyNumberFormat="1" applyFont="1" applyFill="1" applyBorder="1" applyAlignment="1" applyProtection="1">
      <alignment horizontal="center" vertical="top"/>
    </xf>
    <xf numFmtId="0" fontId="3" fillId="0" borderId="32" xfId="0" applyNumberFormat="1" applyFont="1" applyFill="1" applyBorder="1" applyAlignment="1" applyProtection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</xf>
    <xf numFmtId="14" fontId="3" fillId="2" borderId="18" xfId="0" applyNumberFormat="1" applyFont="1" applyFill="1" applyBorder="1" applyAlignment="1" applyProtection="1">
      <alignment horizontal="center" vertical="top"/>
    </xf>
    <xf numFmtId="0" fontId="7" fillId="0" borderId="32" xfId="0" applyNumberFormat="1" applyFont="1" applyFill="1" applyBorder="1" applyAlignment="1" applyProtection="1">
      <alignment horizontal="center" vertical="top"/>
    </xf>
    <xf numFmtId="0" fontId="2" fillId="0" borderId="29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0" xfId="0" applyNumberFormat="1" applyFont="1" applyFill="1" applyBorder="1" applyAlignment="1" applyProtection="1">
      <alignment horizontal="center" vertical="top"/>
    </xf>
    <xf numFmtId="0" fontId="3" fillId="0" borderId="15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41" xfId="0" applyNumberFormat="1" applyFont="1" applyFill="1" applyBorder="1" applyAlignment="1" applyProtection="1">
      <alignment horizontal="center" vertical="top"/>
    </xf>
    <xf numFmtId="0" fontId="4" fillId="0" borderId="41" xfId="0" applyNumberFormat="1" applyFont="1" applyFill="1" applyBorder="1" applyAlignment="1" applyProtection="1">
      <alignment vertical="top"/>
    </xf>
    <xf numFmtId="0" fontId="3" fillId="0" borderId="42" xfId="0" applyNumberFormat="1" applyFont="1" applyFill="1" applyBorder="1" applyAlignment="1" applyProtection="1">
      <alignment horizontal="center" vertical="top"/>
    </xf>
    <xf numFmtId="0" fontId="3" fillId="0" borderId="46" xfId="0" applyNumberFormat="1" applyFont="1" applyFill="1" applyBorder="1" applyAlignment="1" applyProtection="1">
      <alignment horizontal="center" vertical="top" wrapText="1"/>
    </xf>
    <xf numFmtId="0" fontId="2" fillId="0" borderId="24" xfId="0" applyNumberFormat="1" applyFont="1" applyFill="1" applyBorder="1" applyAlignment="1" applyProtection="1">
      <alignment vertical="center" textRotation="90"/>
    </xf>
    <xf numFmtId="0" fontId="2" fillId="0" borderId="25" xfId="0" applyNumberFormat="1" applyFont="1" applyFill="1" applyBorder="1" applyAlignment="1" applyProtection="1">
      <alignment vertical="center" textRotation="90"/>
    </xf>
    <xf numFmtId="0" fontId="2" fillId="0" borderId="26" xfId="0" applyNumberFormat="1" applyFont="1" applyFill="1" applyBorder="1" applyAlignment="1" applyProtection="1">
      <alignment vertical="center" textRotation="90"/>
    </xf>
    <xf numFmtId="0" fontId="4" fillId="0" borderId="28" xfId="0" applyNumberFormat="1" applyFont="1" applyFill="1" applyBorder="1" applyAlignment="1" applyProtection="1">
      <alignment vertical="top"/>
    </xf>
    <xf numFmtId="0" fontId="4" fillId="0" borderId="20" xfId="0" applyNumberFormat="1" applyFont="1" applyFill="1" applyBorder="1" applyAlignment="1" applyProtection="1">
      <alignment vertical="top"/>
    </xf>
    <xf numFmtId="0" fontId="4" fillId="3" borderId="29" xfId="0" applyNumberFormat="1" applyFont="1" applyFill="1" applyBorder="1" applyAlignment="1" applyProtection="1">
      <alignment vertical="top"/>
    </xf>
    <xf numFmtId="0" fontId="4" fillId="3" borderId="30" xfId="0" applyNumberFormat="1" applyFont="1" applyFill="1" applyBorder="1" applyAlignment="1" applyProtection="1">
      <alignment vertical="top"/>
    </xf>
    <xf numFmtId="0" fontId="4" fillId="3" borderId="28" xfId="0" applyNumberFormat="1" applyFont="1" applyFill="1" applyBorder="1" applyAlignment="1" applyProtection="1">
      <alignment vertical="top"/>
    </xf>
    <xf numFmtId="0" fontId="4" fillId="3" borderId="16" xfId="0" applyNumberFormat="1" applyFont="1" applyFill="1" applyBorder="1" applyAlignment="1" applyProtection="1">
      <alignment vertical="top"/>
    </xf>
    <xf numFmtId="0" fontId="4" fillId="3" borderId="21" xfId="0" applyNumberFormat="1" applyFont="1" applyFill="1" applyBorder="1" applyAlignment="1" applyProtection="1">
      <alignment vertical="top"/>
    </xf>
    <xf numFmtId="0" fontId="4" fillId="3" borderId="20" xfId="0" applyNumberFormat="1" applyFont="1" applyFill="1" applyBorder="1" applyAlignment="1" applyProtection="1">
      <alignment vertical="top"/>
    </xf>
    <xf numFmtId="0" fontId="4" fillId="0" borderId="43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top"/>
    </xf>
    <xf numFmtId="0" fontId="4" fillId="0" borderId="45" xfId="0" applyNumberFormat="1" applyFont="1" applyFill="1" applyBorder="1" applyAlignment="1" applyProtection="1">
      <alignment horizontal="center" vertical="top"/>
    </xf>
    <xf numFmtId="0" fontId="4" fillId="0" borderId="47" xfId="0" applyNumberFormat="1" applyFont="1" applyFill="1" applyBorder="1" applyAlignment="1" applyProtection="1">
      <alignment vertical="top"/>
    </xf>
    <xf numFmtId="0" fontId="4" fillId="3" borderId="48" xfId="0" applyNumberFormat="1" applyFont="1" applyFill="1" applyBorder="1" applyAlignment="1" applyProtection="1">
      <alignment vertical="top"/>
    </xf>
    <xf numFmtId="0" fontId="4" fillId="3" borderId="39" xfId="0" applyNumberFormat="1" applyFont="1" applyFill="1" applyBorder="1" applyAlignment="1" applyProtection="1">
      <alignment vertical="top"/>
    </xf>
    <xf numFmtId="0" fontId="4" fillId="3" borderId="47" xfId="0" applyNumberFormat="1" applyFont="1" applyFill="1" applyBorder="1" applyAlignment="1" applyProtection="1">
      <alignment vertical="top"/>
    </xf>
    <xf numFmtId="0" fontId="4" fillId="3" borderId="27" xfId="0" applyNumberFormat="1" applyFont="1" applyFill="1" applyBorder="1" applyAlignment="1" applyProtection="1">
      <alignment horizontal="center" vertical="top"/>
    </xf>
    <xf numFmtId="0" fontId="4" fillId="3" borderId="45" xfId="0" applyNumberFormat="1" applyFont="1" applyFill="1" applyBorder="1" applyAlignment="1" applyProtection="1">
      <alignment horizontal="center" vertical="top"/>
    </xf>
    <xf numFmtId="0" fontId="4" fillId="3" borderId="43" xfId="0" applyNumberFormat="1" applyFont="1" applyFill="1" applyBorder="1" applyAlignment="1" applyProtection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</xf>
    <xf numFmtId="0" fontId="7" fillId="0" borderId="19" xfId="0" applyNumberFormat="1" applyFont="1" applyFill="1" applyBorder="1" applyAlignment="1" applyProtection="1">
      <alignment horizontal="center" vertical="top"/>
    </xf>
    <xf numFmtId="0" fontId="3" fillId="0" borderId="19" xfId="0" applyNumberFormat="1" applyFont="1" applyFill="1" applyBorder="1" applyAlignment="1" applyProtection="1">
      <alignment horizontal="center" vertical="top"/>
    </xf>
    <xf numFmtId="0" fontId="4" fillId="3" borderId="1" xfId="0" applyNumberFormat="1" applyFont="1" applyFill="1" applyBorder="1" applyAlignment="1" applyProtection="1">
      <alignment horizontal="center" vertical="top"/>
    </xf>
    <xf numFmtId="0" fontId="4" fillId="3" borderId="22" xfId="0" applyNumberFormat="1" applyFont="1" applyFill="1" applyBorder="1" applyAlignment="1" applyProtection="1">
      <alignment horizontal="center" vertical="top"/>
    </xf>
    <xf numFmtId="0" fontId="4" fillId="3" borderId="13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vertical="top"/>
    </xf>
    <xf numFmtId="0" fontId="4" fillId="3" borderId="0" xfId="0" applyNumberFormat="1" applyFont="1" applyFill="1" applyBorder="1" applyAlignment="1" applyProtection="1">
      <alignment vertical="top"/>
    </xf>
    <xf numFmtId="0" fontId="4" fillId="3" borderId="41" xfId="0" applyNumberFormat="1" applyFont="1" applyFill="1" applyBorder="1" applyAlignment="1" applyProtection="1">
      <alignment vertical="top"/>
    </xf>
    <xf numFmtId="0" fontId="4" fillId="3" borderId="8" xfId="0" applyNumberFormat="1" applyFont="1" applyFill="1" applyBorder="1" applyAlignment="1" applyProtection="1">
      <alignment vertical="top"/>
    </xf>
    <xf numFmtId="0" fontId="4" fillId="0" borderId="43" xfId="0" applyNumberFormat="1" applyFont="1" applyFill="1" applyBorder="1" applyAlignment="1" applyProtection="1">
      <alignment vertical="top"/>
    </xf>
    <xf numFmtId="0" fontId="4" fillId="3" borderId="27" xfId="0" applyNumberFormat="1" applyFont="1" applyFill="1" applyBorder="1" applyAlignment="1" applyProtection="1">
      <alignment vertical="top"/>
    </xf>
    <xf numFmtId="0" fontId="4" fillId="3" borderId="45" xfId="0" applyNumberFormat="1" applyFont="1" applyFill="1" applyBorder="1" applyAlignment="1" applyProtection="1">
      <alignment vertical="top"/>
    </xf>
    <xf numFmtId="0" fontId="4" fillId="3" borderId="43" xfId="0" applyNumberFormat="1" applyFont="1" applyFill="1" applyBorder="1" applyAlignment="1" applyProtection="1">
      <alignment vertical="top"/>
    </xf>
    <xf numFmtId="0" fontId="4" fillId="0" borderId="45" xfId="0" applyNumberFormat="1" applyFont="1" applyFill="1" applyBorder="1" applyAlignment="1" applyProtection="1">
      <alignment vertical="top"/>
    </xf>
    <xf numFmtId="0" fontId="3" fillId="0" borderId="55" xfId="0" applyNumberFormat="1" applyFont="1" applyFill="1" applyBorder="1" applyAlignment="1" applyProtection="1">
      <alignment horizontal="center" vertical="top"/>
    </xf>
    <xf numFmtId="0" fontId="3" fillId="0" borderId="49" xfId="0" applyNumberFormat="1" applyFont="1" applyFill="1" applyBorder="1" applyAlignment="1" applyProtection="1">
      <alignment horizontal="center" vertical="top" wrapText="1"/>
    </xf>
    <xf numFmtId="0" fontId="3" fillId="0" borderId="52" xfId="0" applyNumberFormat="1" applyFont="1" applyFill="1" applyBorder="1" applyAlignment="1" applyProtection="1">
      <alignment horizontal="center" vertical="top" wrapText="1"/>
    </xf>
    <xf numFmtId="0" fontId="3" fillId="0" borderId="53" xfId="0" applyNumberFormat="1" applyFont="1" applyFill="1" applyBorder="1" applyAlignment="1" applyProtection="1">
      <alignment horizontal="center" vertical="top" wrapText="1"/>
    </xf>
    <xf numFmtId="0" fontId="3" fillId="2" borderId="14" xfId="0" applyNumberFormat="1" applyFont="1" applyFill="1" applyBorder="1" applyAlignment="1" applyProtection="1">
      <alignment horizontal="center" vertical="top"/>
    </xf>
    <xf numFmtId="0" fontId="3" fillId="0" borderId="54" xfId="0" applyNumberFormat="1" applyFont="1" applyFill="1" applyBorder="1" applyAlignment="1" applyProtection="1">
      <alignment horizontal="center" vertical="top"/>
    </xf>
    <xf numFmtId="0" fontId="14" fillId="0" borderId="49" xfId="0" applyNumberFormat="1" applyFont="1" applyFill="1" applyBorder="1" applyAlignment="1" applyProtection="1">
      <alignment vertical="top"/>
    </xf>
    <xf numFmtId="0" fontId="14" fillId="0" borderId="4" xfId="0" applyNumberFormat="1" applyFont="1" applyFill="1" applyBorder="1" applyAlignment="1" applyProtection="1">
      <alignment vertical="top" wrapText="1"/>
    </xf>
    <xf numFmtId="0" fontId="14" fillId="0" borderId="50" xfId="0" applyNumberFormat="1" applyFont="1" applyFill="1" applyBorder="1" applyAlignment="1" applyProtection="1">
      <alignment vertical="top" wrapText="1"/>
    </xf>
    <xf numFmtId="0" fontId="14" fillId="0" borderId="51" xfId="0" applyNumberFormat="1" applyFont="1" applyFill="1" applyBorder="1" applyAlignment="1" applyProtection="1">
      <alignment vertical="top"/>
    </xf>
    <xf numFmtId="0" fontId="10" fillId="0" borderId="19" xfId="0" applyNumberFormat="1" applyFont="1" applyFill="1" applyBorder="1" applyAlignment="1" applyProtection="1">
      <alignment horizontal="center" vertical="top" wrapText="1"/>
    </xf>
    <xf numFmtId="0" fontId="14" fillId="0" borderId="9" xfId="0" applyNumberFormat="1" applyFont="1" applyFill="1" applyBorder="1" applyAlignment="1" applyProtection="1">
      <alignment vertical="top"/>
    </xf>
    <xf numFmtId="164" fontId="14" fillId="0" borderId="9" xfId="1" applyNumberFormat="1" applyFont="1" applyFill="1" applyBorder="1" applyAlignment="1" applyProtection="1">
      <alignment vertical="top"/>
    </xf>
    <xf numFmtId="164" fontId="14" fillId="0" borderId="40" xfId="1" applyNumberFormat="1" applyFont="1" applyFill="1" applyBorder="1" applyAlignment="1" applyProtection="1">
      <alignment vertical="top"/>
    </xf>
    <xf numFmtId="0" fontId="14" fillId="0" borderId="52" xfId="0" applyNumberFormat="1" applyFont="1" applyFill="1" applyBorder="1" applyAlignment="1" applyProtection="1">
      <alignment vertical="top"/>
    </xf>
    <xf numFmtId="0" fontId="10" fillId="0" borderId="16" xfId="0" applyNumberFormat="1" applyFont="1" applyFill="1" applyBorder="1" applyAlignment="1" applyProtection="1">
      <alignment horizontal="center" vertical="top" wrapText="1"/>
    </xf>
    <xf numFmtId="0" fontId="14" fillId="0" borderId="9" xfId="0" applyNumberFormat="1" applyFont="1" applyFill="1" applyBorder="1" applyAlignment="1" applyProtection="1">
      <alignment vertical="top" wrapText="1"/>
    </xf>
    <xf numFmtId="0" fontId="14" fillId="0" borderId="42" xfId="0" applyNumberFormat="1" applyFont="1" applyFill="1" applyBorder="1" applyAlignment="1" applyProtection="1">
      <alignment vertical="top"/>
    </xf>
    <xf numFmtId="164" fontId="14" fillId="0" borderId="42" xfId="1" applyNumberFormat="1" applyFont="1" applyFill="1" applyBorder="1" applyAlignment="1" applyProtection="1">
      <alignment vertical="top"/>
    </xf>
    <xf numFmtId="0" fontId="14" fillId="0" borderId="42" xfId="0" applyNumberFormat="1" applyFont="1" applyFill="1" applyBorder="1" applyAlignment="1" applyProtection="1">
      <alignment vertical="top" wrapText="1"/>
    </xf>
    <xf numFmtId="164" fontId="13" fillId="0" borderId="44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/>
    </xf>
    <xf numFmtId="0" fontId="9" fillId="0" borderId="24" xfId="0" applyNumberFormat="1" applyFont="1" applyFill="1" applyBorder="1" applyAlignment="1" applyProtection="1">
      <alignment vertical="center" textRotation="90"/>
    </xf>
    <xf numFmtId="0" fontId="9" fillId="0" borderId="25" xfId="0" applyNumberFormat="1" applyFont="1" applyFill="1" applyBorder="1" applyAlignment="1" applyProtection="1">
      <alignment vertical="center" textRotation="90"/>
    </xf>
    <xf numFmtId="0" fontId="9" fillId="0" borderId="26" xfId="0" applyNumberFormat="1" applyFont="1" applyFill="1" applyBorder="1" applyAlignment="1" applyProtection="1">
      <alignment vertical="center" textRotation="90"/>
    </xf>
    <xf numFmtId="0" fontId="10" fillId="0" borderId="3" xfId="0" applyNumberFormat="1" applyFont="1" applyFill="1" applyBorder="1" applyAlignment="1" applyProtection="1">
      <alignment horizontal="center" vertical="top"/>
    </xf>
    <xf numFmtId="0" fontId="9" fillId="0" borderId="2" xfId="0" applyNumberFormat="1" applyFont="1" applyFill="1" applyBorder="1" applyAlignment="1" applyProtection="1">
      <alignment horizontal="center" vertical="top"/>
    </xf>
    <xf numFmtId="0" fontId="10" fillId="0" borderId="4" xfId="0" applyNumberFormat="1" applyFont="1" applyFill="1" applyBorder="1" applyAlignment="1" applyProtection="1">
      <alignment horizontal="center" vertical="top"/>
    </xf>
    <xf numFmtId="0" fontId="10" fillId="0" borderId="5" xfId="0" applyNumberFormat="1" applyFont="1" applyFill="1" applyBorder="1" applyAlignment="1" applyProtection="1">
      <alignment horizontal="center" vertical="top"/>
    </xf>
    <xf numFmtId="14" fontId="10" fillId="0" borderId="0" xfId="0" applyNumberFormat="1" applyFont="1" applyFill="1" applyBorder="1" applyAlignment="1" applyProtection="1">
      <alignment horizontal="center" vertical="top"/>
    </xf>
    <xf numFmtId="14" fontId="10" fillId="0" borderId="6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vertical="top"/>
    </xf>
    <xf numFmtId="0" fontId="10" fillId="0" borderId="7" xfId="0" applyNumberFormat="1" applyFont="1" applyFill="1" applyBorder="1" applyAlignment="1" applyProtection="1">
      <alignment horizontal="center" vertical="top"/>
    </xf>
    <xf numFmtId="0" fontId="9" fillId="0" borderId="8" xfId="0" applyNumberFormat="1" applyFont="1" applyFill="1" applyBorder="1" applyAlignment="1" applyProtection="1">
      <alignment horizontal="center" vertical="top"/>
    </xf>
    <xf numFmtId="0" fontId="10" fillId="0" borderId="9" xfId="0" applyNumberFormat="1" applyFont="1" applyFill="1" applyBorder="1" applyAlignment="1" applyProtection="1">
      <alignment horizontal="center" vertical="top"/>
    </xf>
    <xf numFmtId="0" fontId="10" fillId="0" borderId="10" xfId="0" applyNumberFormat="1" applyFont="1" applyFill="1" applyBorder="1" applyAlignment="1" applyProtection="1">
      <alignment horizontal="center" vertical="top"/>
    </xf>
    <xf numFmtId="0" fontId="10" fillId="0" borderId="11" xfId="0" applyNumberFormat="1" applyFont="1" applyFill="1" applyBorder="1" applyAlignment="1" applyProtection="1">
      <alignment horizontal="center" vertical="top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vertical="top"/>
    </xf>
    <xf numFmtId="0" fontId="17" fillId="0" borderId="10" xfId="0" applyNumberFormat="1" applyFont="1" applyFill="1" applyBorder="1" applyAlignment="1" applyProtection="1">
      <alignment horizontal="center" vertical="top"/>
    </xf>
    <xf numFmtId="0" fontId="10" fillId="0" borderId="12" xfId="0" applyNumberFormat="1" applyFont="1" applyFill="1" applyBorder="1" applyAlignment="1" applyProtection="1">
      <alignment horizontal="center" vertical="top"/>
    </xf>
    <xf numFmtId="0" fontId="9" fillId="0" borderId="13" xfId="0" applyNumberFormat="1" applyFont="1" applyFill="1" applyBorder="1" applyAlignment="1" applyProtection="1">
      <alignment horizontal="center" vertical="top"/>
    </xf>
    <xf numFmtId="0" fontId="10" fillId="0" borderId="42" xfId="0" applyNumberFormat="1" applyFont="1" applyFill="1" applyBorder="1" applyAlignment="1" applyProtection="1">
      <alignment horizontal="center" vertical="top"/>
    </xf>
    <xf numFmtId="0" fontId="10" fillId="0" borderId="55" xfId="0" applyNumberFormat="1" applyFont="1" applyFill="1" applyBorder="1" applyAlignment="1" applyProtection="1">
      <alignment horizontal="center" vertical="top"/>
    </xf>
    <xf numFmtId="0" fontId="10" fillId="0" borderId="49" xfId="0" applyNumberFormat="1" applyFont="1" applyFill="1" applyBorder="1" applyAlignment="1" applyProtection="1">
      <alignment horizontal="center" vertical="top" wrapText="1"/>
    </xf>
    <xf numFmtId="0" fontId="10" fillId="2" borderId="4" xfId="0" applyNumberFormat="1" applyFont="1" applyFill="1" applyBorder="1" applyAlignment="1" applyProtection="1">
      <alignment horizontal="center" vertical="top"/>
    </xf>
    <xf numFmtId="14" fontId="10" fillId="2" borderId="4" xfId="0" applyNumberFormat="1" applyFont="1" applyFill="1" applyBorder="1" applyAlignment="1" applyProtection="1">
      <alignment horizontal="center" vertical="top"/>
    </xf>
    <xf numFmtId="0" fontId="9" fillId="0" borderId="30" xfId="0" applyNumberFormat="1" applyFont="1" applyFill="1" applyBorder="1" applyAlignment="1" applyProtection="1">
      <alignment horizontal="center" vertical="top"/>
    </xf>
    <xf numFmtId="0" fontId="15" fillId="0" borderId="28" xfId="0" applyNumberFormat="1" applyFont="1" applyFill="1" applyBorder="1" applyAlignment="1" applyProtection="1">
      <alignment vertical="top"/>
    </xf>
    <xf numFmtId="0" fontId="15" fillId="3" borderId="29" xfId="0" applyNumberFormat="1" applyFont="1" applyFill="1" applyBorder="1" applyAlignment="1" applyProtection="1">
      <alignment vertical="top"/>
    </xf>
    <xf numFmtId="0" fontId="15" fillId="3" borderId="30" xfId="0" applyNumberFormat="1" applyFont="1" applyFill="1" applyBorder="1" applyAlignment="1" applyProtection="1">
      <alignment vertical="top"/>
    </xf>
    <xf numFmtId="0" fontId="15" fillId="3" borderId="28" xfId="0" applyNumberFormat="1" applyFont="1" applyFill="1" applyBorder="1" applyAlignment="1" applyProtection="1">
      <alignment vertical="top"/>
    </xf>
    <xf numFmtId="0" fontId="15" fillId="0" borderId="30" xfId="0" applyNumberFormat="1" applyFont="1" applyFill="1" applyBorder="1" applyAlignment="1" applyProtection="1">
      <alignment vertical="top"/>
    </xf>
    <xf numFmtId="0" fontId="10" fillId="0" borderId="52" xfId="0" applyNumberFormat="1" applyFont="1" applyFill="1" applyBorder="1" applyAlignment="1" applyProtection="1">
      <alignment horizontal="center" vertical="top" wrapText="1"/>
    </xf>
    <xf numFmtId="0" fontId="10" fillId="2" borderId="9" xfId="0" applyNumberFormat="1" applyFont="1" applyFill="1" applyBorder="1" applyAlignment="1" applyProtection="1">
      <alignment horizontal="center" vertical="top"/>
    </xf>
    <xf numFmtId="14" fontId="10" fillId="2" borderId="9" xfId="0" applyNumberFormat="1" applyFont="1" applyFill="1" applyBorder="1" applyAlignment="1" applyProtection="1">
      <alignment horizontal="center" vertical="top"/>
    </xf>
    <xf numFmtId="0" fontId="10" fillId="0" borderId="21" xfId="0" applyNumberFormat="1" applyFont="1" applyFill="1" applyBorder="1" applyAlignment="1" applyProtection="1">
      <alignment horizontal="center" vertical="top"/>
    </xf>
    <xf numFmtId="0" fontId="15" fillId="0" borderId="20" xfId="0" applyNumberFormat="1" applyFont="1" applyFill="1" applyBorder="1" applyAlignment="1" applyProtection="1">
      <alignment vertical="top"/>
    </xf>
    <xf numFmtId="0" fontId="15" fillId="3" borderId="16" xfId="0" applyNumberFormat="1" applyFont="1" applyFill="1" applyBorder="1" applyAlignment="1" applyProtection="1">
      <alignment vertical="top"/>
    </xf>
    <xf numFmtId="0" fontId="15" fillId="3" borderId="21" xfId="0" applyNumberFormat="1" applyFont="1" applyFill="1" applyBorder="1" applyAlignment="1" applyProtection="1">
      <alignment vertical="top"/>
    </xf>
    <xf numFmtId="0" fontId="15" fillId="3" borderId="20" xfId="0" applyNumberFormat="1" applyFont="1" applyFill="1" applyBorder="1" applyAlignment="1" applyProtection="1">
      <alignment vertical="top"/>
    </xf>
    <xf numFmtId="0" fontId="15" fillId="0" borderId="21" xfId="0" applyNumberFormat="1" applyFont="1" applyFill="1" applyBorder="1" applyAlignment="1" applyProtection="1">
      <alignment vertical="top"/>
    </xf>
    <xf numFmtId="0" fontId="10" fillId="0" borderId="17" xfId="0" applyNumberFormat="1" applyFont="1" applyFill="1" applyBorder="1" applyAlignment="1" applyProtection="1">
      <alignment horizontal="center" vertical="top"/>
    </xf>
    <xf numFmtId="14" fontId="10" fillId="2" borderId="18" xfId="0" applyNumberFormat="1" applyFont="1" applyFill="1" applyBorder="1" applyAlignment="1" applyProtection="1">
      <alignment horizontal="center" vertical="top"/>
    </xf>
    <xf numFmtId="0" fontId="10" fillId="0" borderId="32" xfId="0" applyNumberFormat="1" applyFont="1" applyFill="1" applyBorder="1" applyAlignment="1" applyProtection="1">
      <alignment horizontal="center" vertical="top"/>
    </xf>
    <xf numFmtId="0" fontId="15" fillId="0" borderId="47" xfId="0" applyNumberFormat="1" applyFont="1" applyFill="1" applyBorder="1" applyAlignment="1" applyProtection="1">
      <alignment vertical="top"/>
    </xf>
    <xf numFmtId="0" fontId="15" fillId="3" borderId="48" xfId="0" applyNumberFormat="1" applyFont="1" applyFill="1" applyBorder="1" applyAlignment="1" applyProtection="1">
      <alignment vertical="top"/>
    </xf>
    <xf numFmtId="0" fontId="15" fillId="3" borderId="39" xfId="0" applyNumberFormat="1" applyFont="1" applyFill="1" applyBorder="1" applyAlignment="1" applyProtection="1">
      <alignment vertical="top"/>
    </xf>
    <xf numFmtId="0" fontId="15" fillId="3" borderId="47" xfId="0" applyNumberFormat="1" applyFont="1" applyFill="1" applyBorder="1" applyAlignment="1" applyProtection="1">
      <alignment vertical="top"/>
    </xf>
    <xf numFmtId="0" fontId="15" fillId="0" borderId="39" xfId="0" applyNumberFormat="1" applyFont="1" applyFill="1" applyBorder="1" applyAlignment="1" applyProtection="1">
      <alignment vertical="top"/>
    </xf>
    <xf numFmtId="0" fontId="10" fillId="2" borderId="17" xfId="0" applyNumberFormat="1" applyFont="1" applyFill="1" applyBorder="1" applyAlignment="1" applyProtection="1">
      <alignment horizontal="center" vertical="top"/>
    </xf>
    <xf numFmtId="14" fontId="10" fillId="2" borderId="17" xfId="0" applyNumberFormat="1" applyFont="1" applyFill="1" applyBorder="1" applyAlignment="1" applyProtection="1">
      <alignment horizontal="center" vertical="top"/>
    </xf>
    <xf numFmtId="0" fontId="15" fillId="0" borderId="43" xfId="0" applyNumberFormat="1" applyFont="1" applyFill="1" applyBorder="1" applyAlignment="1" applyProtection="1">
      <alignment vertical="top"/>
    </xf>
    <xf numFmtId="0" fontId="15" fillId="3" borderId="27" xfId="0" applyNumberFormat="1" applyFont="1" applyFill="1" applyBorder="1" applyAlignment="1" applyProtection="1">
      <alignment vertical="top"/>
    </xf>
    <xf numFmtId="0" fontId="15" fillId="3" borderId="45" xfId="0" applyNumberFormat="1" applyFont="1" applyFill="1" applyBorder="1" applyAlignment="1" applyProtection="1">
      <alignment vertical="top"/>
    </xf>
    <xf numFmtId="0" fontId="15" fillId="3" borderId="43" xfId="0" applyNumberFormat="1" applyFont="1" applyFill="1" applyBorder="1" applyAlignment="1" applyProtection="1">
      <alignment vertical="top"/>
    </xf>
    <xf numFmtId="0" fontId="15" fillId="0" borderId="45" xfId="0" applyNumberFormat="1" applyFont="1" applyFill="1" applyBorder="1" applyAlignment="1" applyProtection="1">
      <alignment vertical="top"/>
    </xf>
    <xf numFmtId="0" fontId="15" fillId="0" borderId="43" xfId="0" applyNumberFormat="1" applyFont="1" applyFill="1" applyBorder="1" applyAlignment="1" applyProtection="1">
      <alignment horizontal="center" vertical="top"/>
    </xf>
    <xf numFmtId="0" fontId="15" fillId="0" borderId="27" xfId="0" applyNumberFormat="1" applyFont="1" applyFill="1" applyBorder="1" applyAlignment="1" applyProtection="1">
      <alignment horizontal="center" vertical="top"/>
    </xf>
    <xf numFmtId="0" fontId="15" fillId="0" borderId="45" xfId="0" applyNumberFormat="1" applyFont="1" applyFill="1" applyBorder="1" applyAlignment="1" applyProtection="1">
      <alignment horizontal="center" vertical="top"/>
    </xf>
    <xf numFmtId="0" fontId="10" fillId="0" borderId="40" xfId="0" applyNumberFormat="1" applyFont="1" applyFill="1" applyBorder="1" applyAlignment="1" applyProtection="1">
      <alignment horizontal="center" vertical="top"/>
    </xf>
    <xf numFmtId="0" fontId="15" fillId="0" borderId="13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center" vertical="top"/>
    </xf>
    <xf numFmtId="0" fontId="15" fillId="0" borderId="22" xfId="0" applyNumberFormat="1" applyFont="1" applyFill="1" applyBorder="1" applyAlignment="1" applyProtection="1">
      <alignment horizontal="center" vertical="top"/>
    </xf>
    <xf numFmtId="0" fontId="15" fillId="3" borderId="27" xfId="0" applyNumberFormat="1" applyFont="1" applyFill="1" applyBorder="1" applyAlignment="1" applyProtection="1">
      <alignment horizontal="center" vertical="top"/>
    </xf>
    <xf numFmtId="0" fontId="15" fillId="3" borderId="45" xfId="0" applyNumberFormat="1" applyFont="1" applyFill="1" applyBorder="1" applyAlignment="1" applyProtection="1">
      <alignment horizontal="center" vertical="top"/>
    </xf>
    <xf numFmtId="0" fontId="15" fillId="3" borderId="43" xfId="0" applyNumberFormat="1" applyFont="1" applyFill="1" applyBorder="1" applyAlignment="1" applyProtection="1">
      <alignment horizontal="center" vertical="top"/>
    </xf>
    <xf numFmtId="0" fontId="10" fillId="0" borderId="53" xfId="0" applyNumberFormat="1" applyFont="1" applyFill="1" applyBorder="1" applyAlignment="1" applyProtection="1">
      <alignment horizontal="center" vertical="top" wrapText="1"/>
    </xf>
    <xf numFmtId="0" fontId="10" fillId="2" borderId="14" xfId="0" applyNumberFormat="1" applyFont="1" applyFill="1" applyBorder="1" applyAlignment="1" applyProtection="1">
      <alignment horizontal="center" vertical="top"/>
    </xf>
    <xf numFmtId="14" fontId="10" fillId="2" borderId="14" xfId="0" applyNumberFormat="1" applyFont="1" applyFill="1" applyBorder="1" applyAlignment="1" applyProtection="1">
      <alignment horizontal="center" vertical="top"/>
    </xf>
    <xf numFmtId="0" fontId="10" fillId="0" borderId="54" xfId="0" applyNumberFormat="1" applyFont="1" applyFill="1" applyBorder="1" applyAlignment="1" applyProtection="1">
      <alignment horizontal="center" vertical="top"/>
    </xf>
    <xf numFmtId="0" fontId="15" fillId="3" borderId="1" xfId="0" applyNumberFormat="1" applyFont="1" applyFill="1" applyBorder="1" applyAlignment="1" applyProtection="1">
      <alignment horizontal="center" vertical="top"/>
    </xf>
    <xf numFmtId="0" fontId="15" fillId="3" borderId="22" xfId="0" applyNumberFormat="1" applyFont="1" applyFill="1" applyBorder="1" applyAlignment="1" applyProtection="1">
      <alignment horizontal="center" vertical="top"/>
    </xf>
    <xf numFmtId="0" fontId="15" fillId="3" borderId="13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right" vertical="top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0" fillId="0" borderId="46" xfId="0" applyNumberFormat="1" applyFont="1" applyFill="1" applyBorder="1" applyAlignment="1" applyProtection="1">
      <alignment horizontal="center" vertical="top" wrapText="1"/>
    </xf>
    <xf numFmtId="0" fontId="14" fillId="0" borderId="42" xfId="0" applyNumberFormat="1" applyFont="1" applyFill="1" applyBorder="1" applyAlignment="1" applyProtection="1">
      <alignment horizontal="center" vertical="center"/>
    </xf>
    <xf numFmtId="0" fontId="14" fillId="0" borderId="14" xfId="0" applyNumberFormat="1" applyFont="1" applyFill="1" applyBorder="1" applyAlignment="1" applyProtection="1">
      <alignment vertical="top"/>
    </xf>
    <xf numFmtId="164" fontId="14" fillId="0" borderId="14" xfId="1" applyNumberFormat="1" applyFont="1" applyFill="1" applyBorder="1" applyAlignment="1" applyProtection="1">
      <alignment vertical="top"/>
    </xf>
    <xf numFmtId="164" fontId="14" fillId="0" borderId="54" xfId="1" applyNumberFormat="1" applyFont="1" applyFill="1" applyBorder="1" applyAlignment="1" applyProtection="1">
      <alignment vertical="top"/>
    </xf>
    <xf numFmtId="0" fontId="14" fillId="0" borderId="14" xfId="0" applyNumberFormat="1" applyFont="1" applyFill="1" applyBorder="1" applyAlignment="1" applyProtection="1">
      <alignment vertical="top" wrapText="1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41" xfId="0" applyNumberFormat="1" applyFont="1" applyFill="1" applyBorder="1" applyAlignment="1" applyProtection="1">
      <alignment horizontal="center" vertical="top"/>
    </xf>
    <xf numFmtId="0" fontId="2" fillId="0" borderId="29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3" fillId="0" borderId="15" xfId="0" applyNumberFormat="1" applyFont="1" applyFill="1" applyBorder="1" applyAlignment="1" applyProtection="1">
      <alignment horizontal="center" vertical="top"/>
    </xf>
    <xf numFmtId="0" fontId="4" fillId="0" borderId="43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top"/>
    </xf>
    <xf numFmtId="0" fontId="4" fillId="0" borderId="45" xfId="0" applyNumberFormat="1" applyFont="1" applyFill="1" applyBorder="1" applyAlignment="1" applyProtection="1">
      <alignment horizontal="center" vertical="top"/>
    </xf>
    <xf numFmtId="0" fontId="3" fillId="0" borderId="15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29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41" xfId="0" applyNumberFormat="1" applyFont="1" applyFill="1" applyBorder="1" applyAlignment="1" applyProtection="1">
      <alignment horizontal="center" vertical="top"/>
    </xf>
    <xf numFmtId="0" fontId="4" fillId="0" borderId="43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top"/>
    </xf>
    <xf numFmtId="0" fontId="4" fillId="0" borderId="45" xfId="0" applyNumberFormat="1" applyFont="1" applyFill="1" applyBorder="1" applyAlignment="1" applyProtection="1">
      <alignment horizontal="center" vertical="top"/>
    </xf>
    <xf numFmtId="0" fontId="3" fillId="4" borderId="46" xfId="0" applyNumberFormat="1" applyFont="1" applyFill="1" applyBorder="1" applyAlignment="1" applyProtection="1">
      <alignment horizontal="center" vertical="top" wrapText="1"/>
    </xf>
    <xf numFmtId="0" fontId="3" fillId="4" borderId="17" xfId="0" applyNumberFormat="1" applyFont="1" applyFill="1" applyBorder="1" applyAlignment="1" applyProtection="1">
      <alignment horizontal="center" vertical="top"/>
    </xf>
    <xf numFmtId="0" fontId="10" fillId="4" borderId="46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0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41" xfId="0" applyNumberFormat="1" applyFont="1" applyFill="1" applyBorder="1" applyAlignment="1" applyProtection="1">
      <alignment horizontal="center" vertical="top"/>
    </xf>
    <xf numFmtId="0" fontId="3" fillId="0" borderId="55" xfId="0" applyNumberFormat="1" applyFont="1" applyFill="1" applyBorder="1" applyAlignment="1" applyProtection="1">
      <alignment horizontal="center" vertical="top"/>
    </xf>
    <xf numFmtId="0" fontId="4" fillId="0" borderId="43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top"/>
    </xf>
    <xf numFmtId="0" fontId="4" fillId="0" borderId="45" xfId="0" applyNumberFormat="1" applyFont="1" applyFill="1" applyBorder="1" applyAlignment="1" applyProtection="1">
      <alignment horizontal="center" vertical="top"/>
    </xf>
    <xf numFmtId="0" fontId="4" fillId="0" borderId="43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top"/>
    </xf>
    <xf numFmtId="0" fontId="4" fillId="0" borderId="45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4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0" xfId="0" applyNumberFormat="1" applyFont="1" applyFill="1" applyBorder="1" applyAlignment="1" applyProtection="1">
      <alignment horizontal="center" vertical="top"/>
    </xf>
    <xf numFmtId="0" fontId="4" fillId="0" borderId="43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top"/>
    </xf>
    <xf numFmtId="0" fontId="4" fillId="0" borderId="45" xfId="0" applyNumberFormat="1" applyFont="1" applyFill="1" applyBorder="1" applyAlignment="1" applyProtection="1">
      <alignment horizontal="center" vertical="top"/>
    </xf>
    <xf numFmtId="0" fontId="3" fillId="0" borderId="55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3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41" xfId="0" applyNumberFormat="1" applyFont="1" applyFill="1" applyBorder="1" applyAlignment="1" applyProtection="1">
      <alignment horizontal="center" vertical="top"/>
    </xf>
    <xf numFmtId="0" fontId="3" fillId="0" borderId="55" xfId="0" applyNumberFormat="1" applyFont="1" applyFill="1" applyBorder="1" applyAlignment="1" applyProtection="1">
      <alignment horizontal="center" vertical="top"/>
    </xf>
    <xf numFmtId="0" fontId="3" fillId="0" borderId="48" xfId="0" applyNumberFormat="1" applyFont="1" applyFill="1" applyBorder="1" applyAlignment="1" applyProtection="1">
      <alignment horizontal="center" vertical="top"/>
    </xf>
    <xf numFmtId="0" fontId="4" fillId="0" borderId="43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top"/>
    </xf>
    <xf numFmtId="0" fontId="4" fillId="0" borderId="45" xfId="0" applyNumberFormat="1" applyFont="1" applyFill="1" applyBorder="1" applyAlignment="1" applyProtection="1">
      <alignment horizontal="center" vertical="top"/>
    </xf>
    <xf numFmtId="0" fontId="3" fillId="0" borderId="29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top"/>
    </xf>
    <xf numFmtId="0" fontId="2" fillId="0" borderId="44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43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vertical="top"/>
    </xf>
    <xf numFmtId="0" fontId="4" fillId="3" borderId="33" xfId="0" applyNumberFormat="1" applyFont="1" applyFill="1" applyBorder="1" applyAlignment="1" applyProtection="1">
      <alignment vertical="top"/>
    </xf>
    <xf numFmtId="0" fontId="4" fillId="3" borderId="34" xfId="0" applyNumberFormat="1" applyFont="1" applyFill="1" applyBorder="1" applyAlignment="1" applyProtection="1">
      <alignment vertical="top"/>
    </xf>
    <xf numFmtId="0" fontId="4" fillId="3" borderId="2" xfId="0" applyNumberFormat="1" applyFont="1" applyFill="1" applyBorder="1" applyAlignment="1" applyProtection="1">
      <alignment vertical="top"/>
    </xf>
    <xf numFmtId="0" fontId="4" fillId="0" borderId="34" xfId="0" applyNumberFormat="1" applyFont="1" applyFill="1" applyBorder="1" applyAlignment="1" applyProtection="1">
      <alignment vertical="top"/>
    </xf>
    <xf numFmtId="0" fontId="3" fillId="0" borderId="43" xfId="0" applyNumberFormat="1" applyFont="1" applyFill="1" applyBorder="1" applyAlignment="1" applyProtection="1">
      <alignment horizontal="center" vertical="top"/>
    </xf>
    <xf numFmtId="0" fontId="3" fillId="0" borderId="44" xfId="0" applyNumberFormat="1" applyFont="1" applyFill="1" applyBorder="1" applyAlignment="1" applyProtection="1">
      <alignment horizontal="center" vertical="top"/>
    </xf>
    <xf numFmtId="0" fontId="3" fillId="0" borderId="23" xfId="0" applyNumberFormat="1" applyFont="1" applyFill="1" applyBorder="1" applyAlignment="1" applyProtection="1">
      <alignment horizontal="center" vertical="top" wrapText="1"/>
    </xf>
    <xf numFmtId="0" fontId="2" fillId="0" borderId="32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center"/>
    </xf>
    <xf numFmtId="14" fontId="3" fillId="0" borderId="9" xfId="0" applyNumberFormat="1" applyFont="1" applyFill="1" applyBorder="1" applyAlignment="1" applyProtection="1">
      <alignment horizontal="center" vertical="center"/>
    </xf>
    <xf numFmtId="0" fontId="3" fillId="5" borderId="46" xfId="0" applyNumberFormat="1" applyFont="1" applyFill="1" applyBorder="1" applyAlignment="1" applyProtection="1">
      <alignment horizontal="center" vertical="top" wrapText="1"/>
    </xf>
    <xf numFmtId="0" fontId="3" fillId="5" borderId="9" xfId="0" applyNumberFormat="1" applyFont="1" applyFill="1" applyBorder="1" applyAlignment="1" applyProtection="1">
      <alignment horizontal="center" vertical="top"/>
    </xf>
    <xf numFmtId="14" fontId="3" fillId="5" borderId="9" xfId="0" applyNumberFormat="1" applyFont="1" applyFill="1" applyBorder="1" applyAlignment="1" applyProtection="1">
      <alignment horizontal="center" vertical="top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164" fontId="14" fillId="0" borderId="17" xfId="1" applyNumberFormat="1" applyFont="1" applyFill="1" applyBorder="1" applyAlignment="1" applyProtection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right" vertical="center" wrapText="1"/>
    </xf>
    <xf numFmtId="164" fontId="14" fillId="0" borderId="57" xfId="1" applyNumberFormat="1" applyFont="1" applyFill="1" applyBorder="1" applyAlignment="1" applyProtection="1">
      <alignment horizontal="center" vertical="center" wrapText="1"/>
    </xf>
    <xf numFmtId="0" fontId="10" fillId="5" borderId="16" xfId="0" applyNumberFormat="1" applyFont="1" applyFill="1" applyBorder="1" applyAlignment="1" applyProtection="1">
      <alignment horizontal="center" vertical="top" wrapText="1"/>
    </xf>
    <xf numFmtId="0" fontId="14" fillId="5" borderId="9" xfId="0" applyNumberFormat="1" applyFont="1" applyFill="1" applyBorder="1" applyAlignment="1" applyProtection="1">
      <alignment vertical="top"/>
    </xf>
    <xf numFmtId="164" fontId="14" fillId="5" borderId="9" xfId="1" applyNumberFormat="1" applyFont="1" applyFill="1" applyBorder="1" applyAlignment="1" applyProtection="1">
      <alignment vertical="top"/>
    </xf>
    <xf numFmtId="164" fontId="14" fillId="5" borderId="40" xfId="1" applyNumberFormat="1" applyFont="1" applyFill="1" applyBorder="1" applyAlignment="1" applyProtection="1">
      <alignment vertical="top"/>
    </xf>
    <xf numFmtId="14" fontId="3" fillId="4" borderId="17" xfId="0" applyNumberFormat="1" applyFont="1" applyFill="1" applyBorder="1" applyAlignment="1" applyProtection="1">
      <alignment horizontal="center" vertical="top"/>
    </xf>
    <xf numFmtId="0" fontId="3" fillId="4" borderId="32" xfId="0" applyNumberFormat="1" applyFont="1" applyFill="1" applyBorder="1" applyAlignment="1" applyProtection="1">
      <alignment horizontal="center" vertical="top"/>
    </xf>
    <xf numFmtId="0" fontId="3" fillId="4" borderId="43" xfId="0" applyNumberFormat="1" applyFont="1" applyFill="1" applyBorder="1" applyAlignment="1" applyProtection="1">
      <alignment horizontal="center" vertical="top"/>
    </xf>
    <xf numFmtId="0" fontId="18" fillId="4" borderId="43" xfId="0" applyNumberFormat="1" applyFont="1" applyFill="1" applyBorder="1" applyAlignment="1" applyProtection="1">
      <alignment horizontal="center" vertical="top"/>
    </xf>
    <xf numFmtId="0" fontId="18" fillId="4" borderId="27" xfId="0" applyNumberFormat="1" applyFont="1" applyFill="1" applyBorder="1" applyAlignment="1" applyProtection="1">
      <alignment horizontal="center" vertical="top"/>
    </xf>
    <xf numFmtId="0" fontId="18" fillId="4" borderId="45" xfId="0" applyNumberFormat="1" applyFont="1" applyFill="1" applyBorder="1" applyAlignment="1" applyProtection="1">
      <alignment horizontal="center" vertical="top"/>
    </xf>
    <xf numFmtId="0" fontId="18" fillId="4" borderId="43" xfId="0" applyNumberFormat="1" applyFont="1" applyFill="1" applyBorder="1" applyAlignment="1" applyProtection="1">
      <alignment vertical="top"/>
    </xf>
    <xf numFmtId="0" fontId="18" fillId="4" borderId="27" xfId="0" applyNumberFormat="1" applyFont="1" applyFill="1" applyBorder="1" applyAlignment="1" applyProtection="1">
      <alignment vertical="top"/>
    </xf>
    <xf numFmtId="0" fontId="18" fillId="4" borderId="45" xfId="0" applyNumberFormat="1" applyFont="1" applyFill="1" applyBorder="1" applyAlignment="1" applyProtection="1">
      <alignment vertical="top"/>
    </xf>
    <xf numFmtId="0" fontId="1" fillId="4" borderId="0" xfId="0" applyNumberFormat="1" applyFont="1" applyFill="1" applyBorder="1" applyAlignment="1" applyProtection="1">
      <alignment vertical="top"/>
    </xf>
    <xf numFmtId="0" fontId="14" fillId="0" borderId="5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3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41" xfId="0" applyNumberFormat="1" applyFont="1" applyFill="1" applyBorder="1" applyAlignment="1" applyProtection="1">
      <alignment horizontal="center" vertical="top"/>
    </xf>
    <xf numFmtId="0" fontId="3" fillId="0" borderId="55" xfId="0" applyNumberFormat="1" applyFont="1" applyFill="1" applyBorder="1" applyAlignment="1" applyProtection="1">
      <alignment horizontal="center" vertical="top"/>
    </xf>
    <xf numFmtId="0" fontId="3" fillId="0" borderId="48" xfId="0" applyNumberFormat="1" applyFont="1" applyFill="1" applyBorder="1" applyAlignment="1" applyProtection="1">
      <alignment horizontal="center" vertical="top"/>
    </xf>
    <xf numFmtId="0" fontId="4" fillId="0" borderId="43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top"/>
    </xf>
    <xf numFmtId="0" fontId="4" fillId="0" borderId="45" xfId="0" applyNumberFormat="1" applyFont="1" applyFill="1" applyBorder="1" applyAlignment="1" applyProtection="1">
      <alignment horizontal="center" vertical="top"/>
    </xf>
    <xf numFmtId="0" fontId="3" fillId="4" borderId="9" xfId="0" applyNumberFormat="1" applyFont="1" applyFill="1" applyBorder="1" applyAlignment="1" applyProtection="1">
      <alignment horizontal="center" vertical="top"/>
    </xf>
    <xf numFmtId="14" fontId="3" fillId="4" borderId="9" xfId="0" applyNumberFormat="1" applyFont="1" applyFill="1" applyBorder="1" applyAlignment="1" applyProtection="1">
      <alignment horizontal="center" vertical="top"/>
    </xf>
    <xf numFmtId="0" fontId="23" fillId="0" borderId="0" xfId="0" applyNumberFormat="1" applyFont="1" applyFill="1" applyBorder="1" applyAlignment="1" applyProtection="1">
      <alignment vertical="top"/>
    </xf>
    <xf numFmtId="0" fontId="24" fillId="0" borderId="0" xfId="0" applyNumberFormat="1" applyFont="1" applyFill="1" applyBorder="1" applyAlignment="1" applyProtection="1">
      <alignment vertical="top"/>
    </xf>
    <xf numFmtId="0" fontId="26" fillId="0" borderId="9" xfId="0" applyNumberFormat="1" applyFont="1" applyFill="1" applyBorder="1" applyAlignment="1" applyProtection="1">
      <alignment horizontal="center" vertical="top"/>
    </xf>
    <xf numFmtId="0" fontId="25" fillId="0" borderId="9" xfId="0" applyNumberFormat="1" applyFont="1" applyFill="1" applyBorder="1" applyAlignment="1" applyProtection="1">
      <alignment horizontal="center" vertical="top"/>
    </xf>
    <xf numFmtId="14" fontId="26" fillId="0" borderId="9" xfId="0" applyNumberFormat="1" applyFont="1" applyFill="1" applyBorder="1" applyAlignment="1" applyProtection="1">
      <alignment horizontal="center" vertical="top"/>
    </xf>
    <xf numFmtId="0" fontId="27" fillId="0" borderId="0" xfId="0" applyNumberFormat="1" applyFont="1" applyFill="1" applyBorder="1" applyAlignment="1" applyProtection="1">
      <alignment vertical="top"/>
    </xf>
    <xf numFmtId="0" fontId="25" fillId="0" borderId="9" xfId="0" applyNumberFormat="1" applyFont="1" applyFill="1" applyBorder="1" applyAlignment="1" applyProtection="1">
      <alignment horizontal="center" vertical="center"/>
    </xf>
    <xf numFmtId="0" fontId="23" fillId="0" borderId="9" xfId="0" applyNumberFormat="1" applyFont="1" applyFill="1" applyBorder="1" applyAlignment="1" applyProtection="1">
      <alignment vertical="top"/>
    </xf>
    <xf numFmtId="0" fontId="28" fillId="0" borderId="9" xfId="0" applyNumberFormat="1" applyFont="1" applyFill="1" applyBorder="1" applyAlignment="1" applyProtection="1">
      <alignment horizontal="center" vertical="top"/>
    </xf>
    <xf numFmtId="0" fontId="23" fillId="4" borderId="0" xfId="0" applyNumberFormat="1" applyFont="1" applyFill="1" applyBorder="1" applyAlignment="1" applyProtection="1">
      <alignment vertical="top"/>
    </xf>
    <xf numFmtId="0" fontId="23" fillId="0" borderId="0" xfId="0" applyNumberFormat="1" applyFont="1" applyFill="1" applyBorder="1" applyAlignment="1" applyProtection="1">
      <alignment vertical="top" wrapText="1"/>
    </xf>
    <xf numFmtId="0" fontId="31" fillId="4" borderId="9" xfId="0" applyNumberFormat="1" applyFont="1" applyFill="1" applyBorder="1" applyAlignment="1" applyProtection="1">
      <alignment horizontal="left" vertical="top" wrapText="1"/>
    </xf>
    <xf numFmtId="0" fontId="31" fillId="2" borderId="9" xfId="0" applyNumberFormat="1" applyFont="1" applyFill="1" applyBorder="1" applyAlignment="1" applyProtection="1">
      <alignment horizontal="center" vertical="center"/>
    </xf>
    <xf numFmtId="14" fontId="31" fillId="2" borderId="9" xfId="0" applyNumberFormat="1" applyFont="1" applyFill="1" applyBorder="1" applyAlignment="1" applyProtection="1">
      <alignment horizontal="center" vertical="center"/>
    </xf>
    <xf numFmtId="0" fontId="31" fillId="4" borderId="9" xfId="0" applyNumberFormat="1" applyFont="1" applyFill="1" applyBorder="1" applyAlignment="1" applyProtection="1">
      <alignment horizontal="center" vertical="center"/>
    </xf>
    <xf numFmtId="0" fontId="31" fillId="0" borderId="9" xfId="0" applyNumberFormat="1" applyFont="1" applyFill="1" applyBorder="1" applyAlignment="1" applyProtection="1">
      <alignment horizontal="center" vertical="center"/>
    </xf>
    <xf numFmtId="14" fontId="11" fillId="0" borderId="1" xfId="0" applyNumberFormat="1" applyFont="1" applyFill="1" applyBorder="1" applyAlignment="1" applyProtection="1">
      <alignment horizontal="center" wrapText="1"/>
    </xf>
    <xf numFmtId="14" fontId="11" fillId="0" borderId="0" xfId="0" applyNumberFormat="1" applyFont="1" applyFill="1" applyBorder="1" applyAlignment="1" applyProtection="1">
      <alignment horizontal="center" wrapText="1"/>
    </xf>
    <xf numFmtId="0" fontId="4" fillId="0" borderId="20" xfId="0" applyNumberFormat="1" applyFont="1" applyFill="1" applyBorder="1" applyAlignment="1" applyProtection="1">
      <alignment horizontal="center" vertical="top"/>
    </xf>
    <xf numFmtId="0" fontId="4" fillId="0" borderId="16" xfId="0" applyNumberFormat="1" applyFont="1" applyFill="1" applyBorder="1" applyAlignment="1" applyProtection="1">
      <alignment horizontal="center" vertical="top"/>
    </xf>
    <xf numFmtId="0" fontId="4" fillId="0" borderId="21" xfId="0" applyNumberFormat="1" applyFont="1" applyFill="1" applyBorder="1" applyAlignment="1" applyProtection="1">
      <alignment horizontal="center" vertical="top"/>
    </xf>
    <xf numFmtId="0" fontId="4" fillId="0" borderId="24" xfId="0" applyNumberFormat="1" applyFont="1" applyFill="1" applyBorder="1" applyAlignment="1" applyProtection="1">
      <alignment horizontal="center" vertical="top"/>
    </xf>
    <xf numFmtId="0" fontId="4" fillId="0" borderId="25" xfId="0" applyNumberFormat="1" applyFont="1" applyFill="1" applyBorder="1" applyAlignment="1" applyProtection="1">
      <alignment horizontal="center" vertical="top"/>
    </xf>
    <xf numFmtId="0" fontId="4" fillId="0" borderId="26" xfId="0" applyNumberFormat="1" applyFont="1" applyFill="1" applyBorder="1" applyAlignment="1" applyProtection="1">
      <alignment horizontal="center" vertical="top"/>
    </xf>
    <xf numFmtId="0" fontId="4" fillId="0" borderId="28" xfId="0" applyNumberFormat="1" applyFont="1" applyFill="1" applyBorder="1" applyAlignment="1" applyProtection="1">
      <alignment horizontal="center" vertical="top"/>
    </xf>
    <xf numFmtId="0" fontId="4" fillId="0" borderId="29" xfId="0" applyNumberFormat="1" applyFont="1" applyFill="1" applyBorder="1" applyAlignment="1" applyProtection="1">
      <alignment horizontal="center" vertical="top"/>
    </xf>
    <xf numFmtId="0" fontId="4" fillId="0" borderId="30" xfId="0" applyNumberFormat="1" applyFont="1" applyFill="1" applyBorder="1" applyAlignment="1" applyProtection="1">
      <alignment horizontal="center" vertical="top"/>
    </xf>
    <xf numFmtId="0" fontId="4" fillId="0" borderId="31" xfId="0" applyNumberFormat="1" applyFont="1" applyFill="1" applyBorder="1" applyAlignment="1" applyProtection="1">
      <alignment horizontal="center" vertical="top"/>
    </xf>
    <xf numFmtId="0" fontId="4" fillId="0" borderId="19" xfId="0" applyNumberFormat="1" applyFont="1" applyFill="1" applyBorder="1" applyAlignment="1" applyProtection="1">
      <alignment horizontal="center" vertical="top"/>
    </xf>
    <xf numFmtId="0" fontId="4" fillId="0" borderId="32" xfId="0" applyNumberFormat="1" applyFont="1" applyFill="1" applyBorder="1" applyAlignment="1" applyProtection="1">
      <alignment horizontal="center" vertical="top"/>
    </xf>
    <xf numFmtId="0" fontId="3" fillId="0" borderId="15" xfId="0" applyNumberFormat="1" applyFont="1" applyFill="1" applyBorder="1" applyAlignment="1" applyProtection="1">
      <alignment horizontal="center" vertical="top"/>
    </xf>
    <xf numFmtId="0" fontId="3" fillId="0" borderId="25" xfId="0" applyNumberFormat="1" applyFont="1" applyFill="1" applyBorder="1" applyAlignment="1" applyProtection="1">
      <alignment horizontal="center" vertical="top"/>
    </xf>
    <xf numFmtId="0" fontId="3" fillId="0" borderId="23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3" xfId="0" applyNumberFormat="1" applyFont="1" applyFill="1" applyBorder="1" applyAlignment="1" applyProtection="1">
      <alignment horizontal="center" vertical="top"/>
    </xf>
    <xf numFmtId="0" fontId="2" fillId="0" borderId="34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35" xfId="0" applyNumberFormat="1" applyFont="1" applyFill="1" applyBorder="1" applyAlignment="1" applyProtection="1">
      <alignment horizontal="center" vertical="center" wrapText="1"/>
    </xf>
    <xf numFmtId="0" fontId="2" fillId="0" borderId="36" xfId="0" applyNumberFormat="1" applyFont="1" applyFill="1" applyBorder="1" applyAlignment="1" applyProtection="1">
      <alignment horizontal="center" vertical="center" wrapText="1"/>
    </xf>
    <xf numFmtId="0" fontId="2" fillId="0" borderId="37" xfId="0" applyNumberFormat="1" applyFont="1" applyFill="1" applyBorder="1" applyAlignment="1" applyProtection="1">
      <alignment horizontal="center" vertical="center" wrapText="1"/>
    </xf>
    <xf numFmtId="0" fontId="2" fillId="0" borderId="38" xfId="0" applyNumberFormat="1" applyFont="1" applyFill="1" applyBorder="1" applyAlignment="1" applyProtection="1">
      <alignment horizontal="center" vertical="center" wrapText="1"/>
    </xf>
    <xf numFmtId="0" fontId="2" fillId="0" borderId="3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4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textRotation="90"/>
    </xf>
    <xf numFmtId="0" fontId="2" fillId="0" borderId="25" xfId="0" applyNumberFormat="1" applyFont="1" applyFill="1" applyBorder="1" applyAlignment="1" applyProtection="1">
      <alignment horizontal="center" vertical="center" textRotation="90"/>
    </xf>
    <xf numFmtId="0" fontId="2" fillId="0" borderId="26" xfId="0" applyNumberFormat="1" applyFont="1" applyFill="1" applyBorder="1" applyAlignment="1" applyProtection="1">
      <alignment horizontal="center" vertical="center" textRotation="90"/>
    </xf>
    <xf numFmtId="0" fontId="2" fillId="0" borderId="28" xfId="0" applyNumberFormat="1" applyFont="1" applyFill="1" applyBorder="1" applyAlignment="1" applyProtection="1">
      <alignment horizontal="center" vertical="top"/>
    </xf>
    <xf numFmtId="0" fontId="2" fillId="0" borderId="29" xfId="0" applyNumberFormat="1" applyFont="1" applyFill="1" applyBorder="1" applyAlignment="1" applyProtection="1">
      <alignment horizontal="center" vertical="top"/>
    </xf>
    <xf numFmtId="0" fontId="2" fillId="0" borderId="30" xfId="0" applyNumberFormat="1" applyFont="1" applyFill="1" applyBorder="1" applyAlignment="1" applyProtection="1">
      <alignment horizontal="center" vertical="top"/>
    </xf>
    <xf numFmtId="0" fontId="2" fillId="0" borderId="43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45" xfId="0" applyNumberFormat="1" applyFont="1" applyFill="1" applyBorder="1" applyAlignment="1" applyProtection="1">
      <alignment horizontal="center" vertical="center"/>
    </xf>
    <xf numFmtId="0" fontId="2" fillId="0" borderId="43" xfId="0" applyNumberFormat="1" applyFont="1" applyFill="1" applyBorder="1" applyAlignment="1" applyProtection="1">
      <alignment horizontal="center" vertical="top"/>
    </xf>
    <xf numFmtId="0" fontId="2" fillId="0" borderId="27" xfId="0" applyNumberFormat="1" applyFont="1" applyFill="1" applyBorder="1" applyAlignment="1" applyProtection="1">
      <alignment horizontal="center" vertical="top"/>
    </xf>
    <xf numFmtId="0" fontId="2" fillId="0" borderId="45" xfId="0" applyNumberFormat="1" applyFont="1" applyFill="1" applyBorder="1" applyAlignment="1" applyProtection="1">
      <alignment horizontal="center" vertical="top"/>
    </xf>
    <xf numFmtId="0" fontId="2" fillId="0" borderId="13" xfId="0" applyNumberFormat="1" applyFont="1" applyFill="1" applyBorder="1" applyAlignment="1" applyProtection="1">
      <alignment horizontal="center" vertical="center" textRotation="90"/>
    </xf>
    <xf numFmtId="0" fontId="2" fillId="0" borderId="1" xfId="0" applyNumberFormat="1" applyFont="1" applyFill="1" applyBorder="1" applyAlignment="1" applyProtection="1">
      <alignment horizontal="center" vertical="center" textRotation="90"/>
    </xf>
    <xf numFmtId="0" fontId="2" fillId="0" borderId="22" xfId="0" applyNumberFormat="1" applyFont="1" applyFill="1" applyBorder="1" applyAlignment="1" applyProtection="1">
      <alignment horizontal="center" vertical="center" textRotation="90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41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9" fillId="0" borderId="3" xfId="0" applyNumberFormat="1" applyFont="1" applyFill="1" applyBorder="1" applyAlignment="1" applyProtection="1">
      <alignment horizontal="center" vertical="center" textRotation="90" wrapText="1"/>
    </xf>
    <xf numFmtId="0" fontId="9" fillId="0" borderId="7" xfId="0" applyNumberFormat="1" applyFont="1" applyFill="1" applyBorder="1" applyAlignment="1" applyProtection="1">
      <alignment horizontal="center" vertical="center" textRotation="90" wrapText="1"/>
    </xf>
    <xf numFmtId="0" fontId="9" fillId="0" borderId="12" xfId="0" applyNumberFormat="1" applyFont="1" applyFill="1" applyBorder="1" applyAlignment="1" applyProtection="1">
      <alignment horizontal="center" vertical="center" textRotation="90" wrapText="1"/>
    </xf>
    <xf numFmtId="0" fontId="0" fillId="0" borderId="43" xfId="0" applyNumberFormat="1" applyFont="1" applyFill="1" applyBorder="1" applyAlignment="1" applyProtection="1">
      <alignment horizontal="center" vertical="top"/>
    </xf>
    <xf numFmtId="0" fontId="0" fillId="0" borderId="27" xfId="0" applyNumberFormat="1" applyFont="1" applyFill="1" applyBorder="1" applyAlignment="1" applyProtection="1">
      <alignment horizontal="center" vertical="top"/>
    </xf>
    <xf numFmtId="0" fontId="0" fillId="0" borderId="45" xfId="0" applyNumberFormat="1" applyFont="1" applyFill="1" applyBorder="1" applyAlignment="1" applyProtection="1">
      <alignment horizontal="center" vertical="top"/>
    </xf>
    <xf numFmtId="0" fontId="13" fillId="0" borderId="43" xfId="0" applyNumberFormat="1" applyFont="1" applyFill="1" applyBorder="1" applyAlignment="1" applyProtection="1">
      <alignment horizontal="center" vertical="top"/>
    </xf>
    <xf numFmtId="0" fontId="13" fillId="0" borderId="27" xfId="0" applyNumberFormat="1" applyFont="1" applyFill="1" applyBorder="1" applyAlignment="1" applyProtection="1">
      <alignment horizontal="center" vertical="top"/>
    </xf>
    <xf numFmtId="0" fontId="13" fillId="0" borderId="45" xfId="0" applyNumberFormat="1" applyFont="1" applyFill="1" applyBorder="1" applyAlignment="1" applyProtection="1">
      <alignment horizontal="center" vertical="top"/>
    </xf>
    <xf numFmtId="0" fontId="3" fillId="0" borderId="55" xfId="0" applyNumberFormat="1" applyFont="1" applyFill="1" applyBorder="1" applyAlignment="1" applyProtection="1">
      <alignment horizontal="center" vertical="top"/>
    </xf>
    <xf numFmtId="0" fontId="3" fillId="0" borderId="48" xfId="0" applyNumberFormat="1" applyFont="1" applyFill="1" applyBorder="1" applyAlignment="1" applyProtection="1">
      <alignment horizontal="center" vertical="top"/>
    </xf>
    <xf numFmtId="0" fontId="3" fillId="0" borderId="56" xfId="0" applyNumberFormat="1" applyFont="1" applyFill="1" applyBorder="1" applyAlignment="1" applyProtection="1">
      <alignment horizontal="center" vertical="top"/>
    </xf>
    <xf numFmtId="0" fontId="4" fillId="0" borderId="43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top"/>
    </xf>
    <xf numFmtId="0" fontId="4" fillId="0" borderId="45" xfId="0" applyNumberFormat="1" applyFont="1" applyFill="1" applyBorder="1" applyAlignment="1" applyProtection="1">
      <alignment horizontal="center" vertical="top"/>
    </xf>
    <xf numFmtId="0" fontId="4" fillId="0" borderId="47" xfId="0" applyNumberFormat="1" applyFont="1" applyFill="1" applyBorder="1" applyAlignment="1" applyProtection="1">
      <alignment horizontal="center" vertical="top"/>
    </xf>
    <xf numFmtId="0" fontId="4" fillId="0" borderId="48" xfId="0" applyNumberFormat="1" applyFont="1" applyFill="1" applyBorder="1" applyAlignment="1" applyProtection="1">
      <alignment horizontal="center" vertical="top"/>
    </xf>
    <xf numFmtId="0" fontId="4" fillId="0" borderId="39" xfId="0" applyNumberFormat="1" applyFont="1" applyFill="1" applyBorder="1" applyAlignment="1" applyProtection="1">
      <alignment horizontal="center" vertical="top"/>
    </xf>
    <xf numFmtId="0" fontId="8" fillId="0" borderId="7" xfId="0" applyNumberFormat="1" applyFont="1" applyFill="1" applyBorder="1" applyAlignment="1" applyProtection="1">
      <alignment horizontal="center" vertical="center" textRotation="90"/>
    </xf>
    <xf numFmtId="0" fontId="8" fillId="0" borderId="12" xfId="0" applyNumberFormat="1" applyFont="1" applyFill="1" applyBorder="1" applyAlignment="1" applyProtection="1">
      <alignment horizontal="center" vertical="center" textRotation="90"/>
    </xf>
    <xf numFmtId="0" fontId="19" fillId="0" borderId="43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center" vertical="center"/>
    </xf>
    <xf numFmtId="0" fontId="19" fillId="0" borderId="4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3" xfId="0" applyNumberFormat="1" applyFont="1" applyFill="1" applyBorder="1" applyAlignment="1" applyProtection="1">
      <alignment horizontal="center" vertical="top"/>
    </xf>
    <xf numFmtId="0" fontId="4" fillId="0" borderId="34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center" vertical="top"/>
    </xf>
    <xf numFmtId="0" fontId="20" fillId="0" borderId="42" xfId="0" applyNumberFormat="1" applyFont="1" applyFill="1" applyBorder="1" applyAlignment="1" applyProtection="1">
      <alignment horizontal="center" vertical="top"/>
    </xf>
    <xf numFmtId="0" fontId="22" fillId="0" borderId="9" xfId="0" applyNumberFormat="1" applyFont="1" applyFill="1" applyBorder="1" applyAlignment="1" applyProtection="1">
      <alignment horizontal="center" vertical="center" textRotation="90"/>
    </xf>
    <xf numFmtId="0" fontId="26" fillId="0" borderId="9" xfId="0" applyNumberFormat="1" applyFont="1" applyFill="1" applyBorder="1" applyAlignment="1" applyProtection="1">
      <alignment horizontal="center" vertical="top"/>
    </xf>
    <xf numFmtId="0" fontId="29" fillId="4" borderId="16" xfId="0" applyNumberFormat="1" applyFont="1" applyFill="1" applyBorder="1" applyAlignment="1" applyProtection="1">
      <alignment horizontal="center" vertical="top"/>
    </xf>
    <xf numFmtId="0" fontId="29" fillId="4" borderId="46" xfId="0" applyNumberFormat="1" applyFont="1" applyFill="1" applyBorder="1" applyAlignment="1" applyProtection="1">
      <alignment horizontal="center" vertical="top"/>
    </xf>
    <xf numFmtId="0" fontId="29" fillId="4" borderId="10" xfId="0" applyNumberFormat="1" applyFont="1" applyFill="1" applyBorder="1" applyAlignment="1" applyProtection="1">
      <alignment horizontal="center" vertical="top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9" xfId="0" applyNumberFormat="1" applyFont="1" applyFill="1" applyBorder="1" applyAlignment="1" applyProtection="1">
      <alignment horizontal="center" vertical="center" textRotation="90"/>
    </xf>
    <xf numFmtId="0" fontId="21" fillId="0" borderId="0" xfId="0" applyNumberFormat="1" applyFont="1" applyFill="1" applyBorder="1" applyAlignment="1" applyProtection="1">
      <alignment horizontal="right" vertical="top" wrapText="1"/>
    </xf>
    <xf numFmtId="0" fontId="25" fillId="0" borderId="9" xfId="0" applyNumberFormat="1" applyFont="1" applyFill="1" applyBorder="1" applyAlignment="1" applyProtection="1">
      <alignment horizontal="center" vertical="top"/>
    </xf>
    <xf numFmtId="14" fontId="30" fillId="4" borderId="1" xfId="0" applyNumberFormat="1" applyFont="1" applyFill="1" applyBorder="1" applyAlignment="1" applyProtection="1">
      <alignment horizontal="center" vertical="center" wrapText="1"/>
    </xf>
    <xf numFmtId="14" fontId="30" fillId="4" borderId="0" xfId="0" applyNumberFormat="1" applyFont="1" applyFill="1" applyBorder="1" applyAlignment="1" applyProtection="1">
      <alignment horizontal="center" vertical="center" wrapText="1"/>
    </xf>
    <xf numFmtId="0" fontId="31" fillId="4" borderId="55" xfId="0" applyNumberFormat="1" applyFont="1" applyFill="1" applyBorder="1" applyAlignment="1" applyProtection="1">
      <alignment horizontal="center" vertical="center"/>
    </xf>
    <xf numFmtId="0" fontId="31" fillId="4" borderId="11" xfId="0" applyNumberFormat="1" applyFont="1" applyFill="1" applyBorder="1" applyAlignment="1" applyProtection="1">
      <alignment horizontal="center" vertical="center"/>
    </xf>
    <xf numFmtId="0" fontId="31" fillId="4" borderId="18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top" wrapText="1"/>
    </xf>
    <xf numFmtId="0" fontId="22" fillId="0" borderId="0" xfId="0" applyNumberFormat="1" applyFont="1" applyFill="1" applyBorder="1" applyAlignment="1" applyProtection="1">
      <alignment horizontal="right" vertical="top"/>
    </xf>
    <xf numFmtId="0" fontId="29" fillId="4" borderId="9" xfId="0" applyNumberFormat="1" applyFont="1" applyFill="1" applyBorder="1" applyAlignment="1" applyProtection="1">
      <alignment horizontal="center" vertical="top"/>
    </xf>
    <xf numFmtId="0" fontId="22" fillId="0" borderId="42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14" fillId="0" borderId="43" xfId="0" applyNumberFormat="1" applyFont="1" applyFill="1" applyBorder="1" applyAlignment="1" applyProtection="1">
      <alignment horizontal="center" vertical="top"/>
    </xf>
    <xf numFmtId="0" fontId="14" fillId="0" borderId="27" xfId="0" applyNumberFormat="1" applyFont="1" applyFill="1" applyBorder="1" applyAlignment="1" applyProtection="1">
      <alignment horizontal="center" vertical="top"/>
    </xf>
    <xf numFmtId="0" fontId="14" fillId="0" borderId="45" xfId="0" applyNumberFormat="1" applyFont="1" applyFill="1" applyBorder="1" applyAlignment="1" applyProtection="1">
      <alignment horizontal="center" vertical="top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 wrapText="1"/>
    </xf>
    <xf numFmtId="0" fontId="9" fillId="0" borderId="36" xfId="0" applyNumberFormat="1" applyFont="1" applyFill="1" applyBorder="1" applyAlignment="1" applyProtection="1">
      <alignment horizontal="center" vertical="center" wrapText="1"/>
    </xf>
    <xf numFmtId="0" fontId="9" fillId="0" borderId="37" xfId="0" applyNumberFormat="1" applyFont="1" applyFill="1" applyBorder="1" applyAlignment="1" applyProtection="1">
      <alignment horizontal="center" vertical="center" wrapText="1"/>
    </xf>
    <xf numFmtId="0" fontId="9" fillId="0" borderId="38" xfId="0" applyNumberFormat="1" applyFont="1" applyFill="1" applyBorder="1" applyAlignment="1" applyProtection="1">
      <alignment horizontal="center" vertical="center" wrapText="1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4" xfId="0" applyNumberFormat="1" applyFont="1" applyFill="1" applyBorder="1" applyAlignment="1" applyProtection="1">
      <alignment horizontal="center" vertical="center" wrapText="1"/>
    </xf>
    <xf numFmtId="0" fontId="9" fillId="0" borderId="22" xfId="0" applyNumberFormat="1" applyFont="1" applyFill="1" applyBorder="1" applyAlignment="1" applyProtection="1">
      <alignment horizontal="center" vertical="center" wrapText="1"/>
    </xf>
    <xf numFmtId="0" fontId="9" fillId="0" borderId="28" xfId="0" applyNumberFormat="1" applyFont="1" applyFill="1" applyBorder="1" applyAlignment="1" applyProtection="1">
      <alignment horizontal="center" vertical="top"/>
    </xf>
    <xf numFmtId="0" fontId="9" fillId="0" borderId="29" xfId="0" applyNumberFormat="1" applyFont="1" applyFill="1" applyBorder="1" applyAlignment="1" applyProtection="1">
      <alignment horizontal="center" vertical="top"/>
    </xf>
    <xf numFmtId="0" fontId="9" fillId="0" borderId="30" xfId="0" applyNumberFormat="1" applyFont="1" applyFill="1" applyBorder="1" applyAlignment="1" applyProtection="1">
      <alignment horizontal="center" vertical="top"/>
    </xf>
    <xf numFmtId="0" fontId="9" fillId="0" borderId="13" xfId="0" applyNumberFormat="1" applyFont="1" applyFill="1" applyBorder="1" applyAlignment="1" applyProtection="1">
      <alignment horizontal="center" vertical="center" textRotation="90"/>
    </xf>
    <xf numFmtId="0" fontId="9" fillId="0" borderId="1" xfId="0" applyNumberFormat="1" applyFont="1" applyFill="1" applyBorder="1" applyAlignment="1" applyProtection="1">
      <alignment horizontal="center" vertical="center" textRotation="90"/>
    </xf>
    <xf numFmtId="0" fontId="9" fillId="0" borderId="22" xfId="0" applyNumberFormat="1" applyFont="1" applyFill="1" applyBorder="1" applyAlignment="1" applyProtection="1">
      <alignment horizontal="center" vertical="center" textRotation="90"/>
    </xf>
    <xf numFmtId="0" fontId="9" fillId="0" borderId="24" xfId="0" applyNumberFormat="1" applyFont="1" applyFill="1" applyBorder="1" applyAlignment="1" applyProtection="1">
      <alignment horizontal="center" vertical="center" textRotation="90"/>
    </xf>
    <xf numFmtId="0" fontId="9" fillId="0" borderId="25" xfId="0" applyNumberFormat="1" applyFont="1" applyFill="1" applyBorder="1" applyAlignment="1" applyProtection="1">
      <alignment horizontal="center" vertical="center" textRotation="90"/>
    </xf>
    <xf numFmtId="0" fontId="9" fillId="0" borderId="26" xfId="0" applyNumberFormat="1" applyFont="1" applyFill="1" applyBorder="1" applyAlignment="1" applyProtection="1">
      <alignment horizontal="center" vertical="center" textRotation="90"/>
    </xf>
    <xf numFmtId="0" fontId="9" fillId="0" borderId="2" xfId="0" applyNumberFormat="1" applyFont="1" applyFill="1" applyBorder="1" applyAlignment="1" applyProtection="1">
      <alignment horizontal="center" vertical="top"/>
    </xf>
    <xf numFmtId="0" fontId="9" fillId="0" borderId="33" xfId="0" applyNumberFormat="1" applyFont="1" applyFill="1" applyBorder="1" applyAlignment="1" applyProtection="1">
      <alignment horizontal="center" vertical="top"/>
    </xf>
    <xf numFmtId="0" fontId="9" fillId="0" borderId="34" xfId="0" applyNumberFormat="1" applyFont="1" applyFill="1" applyBorder="1" applyAlignment="1" applyProtection="1">
      <alignment horizontal="center" vertical="top"/>
    </xf>
    <xf numFmtId="0" fontId="9" fillId="0" borderId="43" xfId="0" applyNumberFormat="1" applyFont="1" applyFill="1" applyBorder="1" applyAlignment="1" applyProtection="1">
      <alignment horizontal="center" vertical="center"/>
    </xf>
    <xf numFmtId="0" fontId="9" fillId="0" borderId="27" xfId="0" applyNumberFormat="1" applyFont="1" applyFill="1" applyBorder="1" applyAlignment="1" applyProtection="1">
      <alignment horizontal="center" vertical="center"/>
    </xf>
    <xf numFmtId="0" fontId="9" fillId="0" borderId="45" xfId="0" applyNumberFormat="1" applyFont="1" applyFill="1" applyBorder="1" applyAlignment="1" applyProtection="1">
      <alignment horizontal="center" vertical="center"/>
    </xf>
    <xf numFmtId="0" fontId="9" fillId="0" borderId="43" xfId="0" applyNumberFormat="1" applyFont="1" applyFill="1" applyBorder="1" applyAlignment="1" applyProtection="1">
      <alignment horizontal="center" vertical="top"/>
    </xf>
    <xf numFmtId="0" fontId="9" fillId="0" borderId="27" xfId="0" applyNumberFormat="1" applyFont="1" applyFill="1" applyBorder="1" applyAlignment="1" applyProtection="1">
      <alignment horizontal="center" vertical="top"/>
    </xf>
    <xf numFmtId="0" fontId="9" fillId="0" borderId="45" xfId="0" applyNumberFormat="1" applyFont="1" applyFill="1" applyBorder="1" applyAlignment="1" applyProtection="1">
      <alignment horizontal="center" vertical="top"/>
    </xf>
    <xf numFmtId="0" fontId="15" fillId="0" borderId="28" xfId="0" applyNumberFormat="1" applyFont="1" applyFill="1" applyBorder="1" applyAlignment="1" applyProtection="1">
      <alignment horizontal="center" vertical="top"/>
    </xf>
    <xf numFmtId="0" fontId="15" fillId="0" borderId="29" xfId="0" applyNumberFormat="1" applyFont="1" applyFill="1" applyBorder="1" applyAlignment="1" applyProtection="1">
      <alignment horizontal="center" vertical="top"/>
    </xf>
    <xf numFmtId="0" fontId="15" fillId="0" borderId="30" xfId="0" applyNumberFormat="1" applyFont="1" applyFill="1" applyBorder="1" applyAlignment="1" applyProtection="1">
      <alignment horizontal="center" vertical="top"/>
    </xf>
    <xf numFmtId="0" fontId="15" fillId="0" borderId="20" xfId="0" applyNumberFormat="1" applyFont="1" applyFill="1" applyBorder="1" applyAlignment="1" applyProtection="1">
      <alignment horizontal="center" vertical="top"/>
    </xf>
    <xf numFmtId="0" fontId="15" fillId="0" borderId="16" xfId="0" applyNumberFormat="1" applyFont="1" applyFill="1" applyBorder="1" applyAlignment="1" applyProtection="1">
      <alignment horizontal="center" vertical="top"/>
    </xf>
    <xf numFmtId="0" fontId="15" fillId="0" borderId="21" xfId="0" applyNumberFormat="1" applyFont="1" applyFill="1" applyBorder="1" applyAlignment="1" applyProtection="1">
      <alignment horizontal="center" vertical="top"/>
    </xf>
    <xf numFmtId="0" fontId="15" fillId="0" borderId="24" xfId="0" applyNumberFormat="1" applyFont="1" applyFill="1" applyBorder="1" applyAlignment="1" applyProtection="1">
      <alignment horizontal="center" vertical="top"/>
    </xf>
    <xf numFmtId="0" fontId="15" fillId="0" borderId="25" xfId="0" applyNumberFormat="1" applyFont="1" applyFill="1" applyBorder="1" applyAlignment="1" applyProtection="1">
      <alignment horizontal="center" vertical="top"/>
    </xf>
    <xf numFmtId="0" fontId="15" fillId="0" borderId="26" xfId="0" applyNumberFormat="1" applyFont="1" applyFill="1" applyBorder="1" applyAlignment="1" applyProtection="1">
      <alignment horizontal="center" vertical="top"/>
    </xf>
    <xf numFmtId="0" fontId="10" fillId="0" borderId="55" xfId="0" applyNumberFormat="1" applyFont="1" applyFill="1" applyBorder="1" applyAlignment="1" applyProtection="1">
      <alignment horizontal="center" vertical="top"/>
    </xf>
    <xf numFmtId="0" fontId="10" fillId="0" borderId="48" xfId="0" applyNumberFormat="1" applyFont="1" applyFill="1" applyBorder="1" applyAlignment="1" applyProtection="1">
      <alignment horizontal="center" vertical="top"/>
    </xf>
    <xf numFmtId="0" fontId="10" fillId="0" borderId="56" xfId="0" applyNumberFormat="1" applyFont="1" applyFill="1" applyBorder="1" applyAlignment="1" applyProtection="1">
      <alignment horizontal="center" vertical="top"/>
    </xf>
    <xf numFmtId="0" fontId="9" fillId="0" borderId="3" xfId="0" applyNumberFormat="1" applyFont="1" applyFill="1" applyBorder="1" applyAlignment="1" applyProtection="1">
      <alignment horizontal="center" vertical="center" textRotation="90"/>
    </xf>
    <xf numFmtId="0" fontId="14" fillId="0" borderId="7" xfId="0" applyFont="1" applyBorder="1" applyAlignment="1">
      <alignment horizontal="center" vertical="center" textRotation="90"/>
    </xf>
    <xf numFmtId="0" fontId="14" fillId="0" borderId="12" xfId="0" applyFont="1" applyBorder="1" applyAlignment="1">
      <alignment horizontal="center" vertical="center" textRotation="90"/>
    </xf>
    <xf numFmtId="0" fontId="15" fillId="0" borderId="43" xfId="0" applyNumberFormat="1" applyFont="1" applyFill="1" applyBorder="1" applyAlignment="1" applyProtection="1">
      <alignment horizontal="center" vertical="top"/>
    </xf>
    <xf numFmtId="0" fontId="15" fillId="0" borderId="27" xfId="0" applyNumberFormat="1" applyFont="1" applyFill="1" applyBorder="1" applyAlignment="1" applyProtection="1">
      <alignment horizontal="center" vertical="top"/>
    </xf>
    <xf numFmtId="0" fontId="15" fillId="0" borderId="45" xfId="0" applyNumberFormat="1" applyFont="1" applyFill="1" applyBorder="1" applyAlignment="1" applyProtection="1">
      <alignment horizontal="center" vertical="top"/>
    </xf>
    <xf numFmtId="0" fontId="15" fillId="0" borderId="47" xfId="0" applyNumberFormat="1" applyFont="1" applyFill="1" applyBorder="1" applyAlignment="1" applyProtection="1">
      <alignment horizontal="center" vertical="top"/>
    </xf>
    <xf numFmtId="0" fontId="15" fillId="0" borderId="48" xfId="0" applyNumberFormat="1" applyFont="1" applyFill="1" applyBorder="1" applyAlignment="1" applyProtection="1">
      <alignment horizontal="center" vertical="top"/>
    </xf>
    <xf numFmtId="0" fontId="15" fillId="0" borderId="39" xfId="0" applyNumberFormat="1" applyFont="1" applyFill="1" applyBorder="1" applyAlignment="1" applyProtection="1">
      <alignment horizontal="center" vertical="top"/>
    </xf>
    <xf numFmtId="0" fontId="15" fillId="0" borderId="31" xfId="0" applyNumberFormat="1" applyFont="1" applyFill="1" applyBorder="1" applyAlignment="1" applyProtection="1">
      <alignment horizontal="center" vertical="top"/>
    </xf>
    <xf numFmtId="0" fontId="15" fillId="0" borderId="19" xfId="0" applyNumberFormat="1" applyFont="1" applyFill="1" applyBorder="1" applyAlignment="1" applyProtection="1">
      <alignment horizontal="center" vertical="top"/>
    </xf>
    <xf numFmtId="0" fontId="15" fillId="0" borderId="32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32" fillId="0" borderId="48" xfId="0" applyNumberFormat="1" applyFont="1" applyFill="1" applyBorder="1" applyAlignment="1" applyProtection="1">
      <alignment horizontal="center" vertical="center" wrapText="1"/>
    </xf>
    <xf numFmtId="0" fontId="32" fillId="0" borderId="48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top" wrapText="1"/>
    </xf>
    <xf numFmtId="0" fontId="22" fillId="0" borderId="0" xfId="0" applyNumberFormat="1" applyFont="1" applyFill="1" applyBorder="1" applyAlignment="1" applyProtection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55204</xdr:colOff>
      <xdr:row>11</xdr:row>
      <xdr:rowOff>17319</xdr:rowOff>
    </xdr:from>
    <xdr:to>
      <xdr:col>8</xdr:col>
      <xdr:colOff>139630</xdr:colOff>
      <xdr:row>12</xdr:row>
      <xdr:rowOff>11908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7103704" y="2831524"/>
          <a:ext cx="283585" cy="2976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8</xdr:col>
      <xdr:colOff>119064</xdr:colOff>
      <xdr:row>12</xdr:row>
      <xdr:rowOff>8659</xdr:rowOff>
    </xdr:from>
    <xdr:to>
      <xdr:col>10</xdr:col>
      <xdr:colOff>147205</xdr:colOff>
      <xdr:row>13</xdr:row>
      <xdr:rowOff>20566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7366723" y="3125932"/>
          <a:ext cx="270596" cy="3149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10</xdr:col>
      <xdr:colOff>141792</xdr:colOff>
      <xdr:row>13</xdr:row>
      <xdr:rowOff>11907</xdr:rowOff>
    </xdr:from>
    <xdr:to>
      <xdr:col>14</xdr:col>
      <xdr:colOff>86590</xdr:colOff>
      <xdr:row>14</xdr:row>
      <xdr:rowOff>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631906" y="3449566"/>
          <a:ext cx="654843" cy="2998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86591</xdr:colOff>
      <xdr:row>14</xdr:row>
      <xdr:rowOff>0</xdr:rowOff>
    </xdr:from>
    <xdr:to>
      <xdr:col>15</xdr:col>
      <xdr:colOff>60612</xdr:colOff>
      <xdr:row>14</xdr:row>
      <xdr:rowOff>294409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8286750" y="3749386"/>
          <a:ext cx="121226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0</xdr:colOff>
      <xdr:row>15</xdr:row>
      <xdr:rowOff>0</xdr:rowOff>
    </xdr:from>
    <xdr:to>
      <xdr:col>20</xdr:col>
      <xdr:colOff>8659</xdr:colOff>
      <xdr:row>15</xdr:row>
      <xdr:rowOff>299820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8433955" y="4061114"/>
          <a:ext cx="692727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0</xdr:colOff>
      <xdr:row>16</xdr:row>
      <xdr:rowOff>0</xdr:rowOff>
    </xdr:from>
    <xdr:to>
      <xdr:col>23</xdr:col>
      <xdr:colOff>138545</xdr:colOff>
      <xdr:row>16</xdr:row>
      <xdr:rowOff>299820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9118023" y="4372841"/>
          <a:ext cx="536863" cy="29982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24</xdr:col>
      <xdr:colOff>8660</xdr:colOff>
      <xdr:row>17</xdr:row>
      <xdr:rowOff>8660</xdr:rowOff>
    </xdr:from>
    <xdr:to>
      <xdr:col>24</xdr:col>
      <xdr:colOff>129886</xdr:colOff>
      <xdr:row>17</xdr:row>
      <xdr:rowOff>303069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9672205" y="4693228"/>
          <a:ext cx="121226" cy="294409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0</xdr:colOff>
      <xdr:row>18</xdr:row>
      <xdr:rowOff>0</xdr:rowOff>
    </xdr:from>
    <xdr:to>
      <xdr:col>16</xdr:col>
      <xdr:colOff>121227</xdr:colOff>
      <xdr:row>19</xdr:row>
      <xdr:rowOff>11906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8433955" y="4996295"/>
          <a:ext cx="121227" cy="32363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268431</xdr:colOff>
      <xdr:row>18</xdr:row>
      <xdr:rowOff>303069</xdr:rowOff>
    </xdr:from>
    <xdr:to>
      <xdr:col>17</xdr:col>
      <xdr:colOff>112568</xdr:colOff>
      <xdr:row>20</xdr:row>
      <xdr:rowOff>3248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8702386" y="5299364"/>
          <a:ext cx="121227" cy="32363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43296</xdr:colOff>
      <xdr:row>19</xdr:row>
      <xdr:rowOff>303068</xdr:rowOff>
    </xdr:from>
    <xdr:to>
      <xdr:col>16</xdr:col>
      <xdr:colOff>2164</xdr:colOff>
      <xdr:row>21</xdr:row>
      <xdr:rowOff>3248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8243455" y="5611091"/>
          <a:ext cx="192664" cy="3236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0</xdr:colOff>
      <xdr:row>21</xdr:row>
      <xdr:rowOff>0</xdr:rowOff>
    </xdr:from>
    <xdr:to>
      <xdr:col>16</xdr:col>
      <xdr:colOff>121227</xdr:colOff>
      <xdr:row>22</xdr:row>
      <xdr:rowOff>11906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8433955" y="5931477"/>
          <a:ext cx="121227" cy="323634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138545</xdr:colOff>
      <xdr:row>21</xdr:row>
      <xdr:rowOff>303069</xdr:rowOff>
    </xdr:from>
    <xdr:to>
      <xdr:col>16</xdr:col>
      <xdr:colOff>259772</xdr:colOff>
      <xdr:row>23</xdr:row>
      <xdr:rowOff>3248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8572500" y="6234546"/>
          <a:ext cx="121227" cy="323634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20</xdr:col>
      <xdr:colOff>8659</xdr:colOff>
      <xdr:row>23</xdr:row>
      <xdr:rowOff>299820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8711045" y="6554932"/>
          <a:ext cx="415637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0</xdr:colOff>
      <xdr:row>24</xdr:row>
      <xdr:rowOff>0</xdr:rowOff>
    </xdr:from>
    <xdr:to>
      <xdr:col>21</xdr:col>
      <xdr:colOff>69273</xdr:colOff>
      <xdr:row>24</xdr:row>
      <xdr:rowOff>299820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9118023" y="6866659"/>
          <a:ext cx="216477" cy="29982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103909</xdr:colOff>
      <xdr:row>3</xdr:row>
      <xdr:rowOff>969817</xdr:rowOff>
    </xdr:from>
    <xdr:to>
      <xdr:col>28</xdr:col>
      <xdr:colOff>121228</xdr:colOff>
      <xdr:row>12</xdr:row>
      <xdr:rowOff>138545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901545" y="2000249"/>
          <a:ext cx="1818410" cy="450273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Навигация с</a:t>
          </a:r>
          <a:r>
            <a:rPr lang="en-US" sz="1100" b="1"/>
            <a:t>/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Navigation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period</a:t>
          </a:r>
          <a:r>
            <a:rPr lang="ru-RU" sz="1100" b="1"/>
            <a:t> 15.05.-25.06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55204</xdr:colOff>
      <xdr:row>11</xdr:row>
      <xdr:rowOff>17319</xdr:rowOff>
    </xdr:from>
    <xdr:to>
      <xdr:col>8</xdr:col>
      <xdr:colOff>139630</xdr:colOff>
      <xdr:row>12</xdr:row>
      <xdr:rowOff>11908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7456129" y="2017569"/>
          <a:ext cx="284451" cy="30891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8</xdr:col>
      <xdr:colOff>119064</xdr:colOff>
      <xdr:row>12</xdr:row>
      <xdr:rowOff>8659</xdr:rowOff>
    </xdr:from>
    <xdr:to>
      <xdr:col>10</xdr:col>
      <xdr:colOff>147205</xdr:colOff>
      <xdr:row>13</xdr:row>
      <xdr:rowOff>20566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>
          <a:off x="7720014" y="2323234"/>
          <a:ext cx="266266" cy="3262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10</xdr:col>
      <xdr:colOff>141792</xdr:colOff>
      <xdr:row>13</xdr:row>
      <xdr:rowOff>11907</xdr:rowOff>
    </xdr:from>
    <xdr:to>
      <xdr:col>14</xdr:col>
      <xdr:colOff>86590</xdr:colOff>
      <xdr:row>14</xdr:row>
      <xdr:rowOff>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7980867" y="2640807"/>
          <a:ext cx="649648" cy="4738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86591</xdr:colOff>
      <xdr:row>14</xdr:row>
      <xdr:rowOff>0</xdr:rowOff>
    </xdr:from>
    <xdr:to>
      <xdr:col>15</xdr:col>
      <xdr:colOff>34636</xdr:colOff>
      <xdr:row>14</xdr:row>
      <xdr:rowOff>294409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/>
      </xdr:nvSpPr>
      <xdr:spPr>
        <a:xfrm>
          <a:off x="8962159" y="3108614"/>
          <a:ext cx="95250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138547</xdr:colOff>
      <xdr:row>21</xdr:row>
      <xdr:rowOff>303068</xdr:rowOff>
    </xdr:from>
    <xdr:to>
      <xdr:col>25</xdr:col>
      <xdr:colOff>17319</xdr:colOff>
      <xdr:row>22</xdr:row>
      <xdr:rowOff>291161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>
        <a:xfrm>
          <a:off x="10165774" y="5663045"/>
          <a:ext cx="337704" cy="299821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138547</xdr:colOff>
      <xdr:row>23</xdr:row>
      <xdr:rowOff>1</xdr:rowOff>
    </xdr:from>
    <xdr:to>
      <xdr:col>23</xdr:col>
      <xdr:colOff>95250</xdr:colOff>
      <xdr:row>23</xdr:row>
      <xdr:rowOff>294410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>
        <a:xfrm>
          <a:off x="10165774" y="5983433"/>
          <a:ext cx="121226" cy="294409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21</xdr:col>
      <xdr:colOff>77931</xdr:colOff>
      <xdr:row>27</xdr:row>
      <xdr:rowOff>0</xdr:rowOff>
    </xdr:from>
    <xdr:to>
      <xdr:col>22</xdr:col>
      <xdr:colOff>112567</xdr:colOff>
      <xdr:row>28</xdr:row>
      <xdr:rowOff>11906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/>
      </xdr:nvSpPr>
      <xdr:spPr>
        <a:xfrm>
          <a:off x="10018567" y="7524750"/>
          <a:ext cx="121227" cy="323633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34636</xdr:colOff>
      <xdr:row>17</xdr:row>
      <xdr:rowOff>2</xdr:rowOff>
    </xdr:from>
    <xdr:to>
      <xdr:col>16</xdr:col>
      <xdr:colOff>77931</xdr:colOff>
      <xdr:row>17</xdr:row>
      <xdr:rowOff>294410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/>
      </xdr:nvSpPr>
      <xdr:spPr>
        <a:xfrm>
          <a:off x="9057409" y="4043797"/>
          <a:ext cx="129886" cy="294408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23</xdr:col>
      <xdr:colOff>69272</xdr:colOff>
      <xdr:row>29</xdr:row>
      <xdr:rowOff>0</xdr:rowOff>
    </xdr:from>
    <xdr:to>
      <xdr:col>25</xdr:col>
      <xdr:colOff>25977</xdr:colOff>
      <xdr:row>29</xdr:row>
      <xdr:rowOff>299821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/>
      </xdr:nvSpPr>
      <xdr:spPr>
        <a:xfrm>
          <a:off x="10261022" y="8148205"/>
          <a:ext cx="251114" cy="299821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43295</xdr:colOff>
      <xdr:row>4</xdr:row>
      <xdr:rowOff>8658</xdr:rowOff>
    </xdr:from>
    <xdr:to>
      <xdr:col>30</xdr:col>
      <xdr:colOff>0</xdr:colOff>
      <xdr:row>12</xdr:row>
      <xdr:rowOff>129886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 txBox="1"/>
      </xdr:nvSpPr>
      <xdr:spPr>
        <a:xfrm>
          <a:off x="9092045" y="2000250"/>
          <a:ext cx="1795030" cy="444211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Навигация с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/Navigation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period </a:t>
          </a:r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1"/>
            <a:t>15.05.-25.06</a:t>
          </a:r>
        </a:p>
      </xdr:txBody>
    </xdr:sp>
    <xdr:clientData/>
  </xdr:twoCellAnchor>
  <xdr:twoCellAnchor>
    <xdr:from>
      <xdr:col>14</xdr:col>
      <xdr:colOff>17323</xdr:colOff>
      <xdr:row>15</xdr:row>
      <xdr:rowOff>8658</xdr:rowOff>
    </xdr:from>
    <xdr:to>
      <xdr:col>14</xdr:col>
      <xdr:colOff>103911</xdr:colOff>
      <xdr:row>15</xdr:row>
      <xdr:rowOff>303068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/>
      </xdr:nvSpPr>
      <xdr:spPr>
        <a:xfrm>
          <a:off x="8892891" y="3428999"/>
          <a:ext cx="86588" cy="2944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86590</xdr:colOff>
      <xdr:row>19</xdr:row>
      <xdr:rowOff>8659</xdr:rowOff>
    </xdr:from>
    <xdr:to>
      <xdr:col>16</xdr:col>
      <xdr:colOff>233795</xdr:colOff>
      <xdr:row>19</xdr:row>
      <xdr:rowOff>303068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/>
      </xdr:nvSpPr>
      <xdr:spPr>
        <a:xfrm>
          <a:off x="9195954" y="4364182"/>
          <a:ext cx="147205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147203</xdr:colOff>
      <xdr:row>25</xdr:row>
      <xdr:rowOff>303068</xdr:rowOff>
    </xdr:from>
    <xdr:to>
      <xdr:col>22</xdr:col>
      <xdr:colOff>103909</xdr:colOff>
      <xdr:row>27</xdr:row>
      <xdr:rowOff>3247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/>
      </xdr:nvSpPr>
      <xdr:spPr>
        <a:xfrm>
          <a:off x="9256567" y="6762750"/>
          <a:ext cx="874569" cy="765247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23</xdr:col>
      <xdr:colOff>25976</xdr:colOff>
      <xdr:row>23</xdr:row>
      <xdr:rowOff>303069</xdr:rowOff>
    </xdr:from>
    <xdr:to>
      <xdr:col>24</xdr:col>
      <xdr:colOff>0</xdr:colOff>
      <xdr:row>24</xdr:row>
      <xdr:rowOff>303068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/>
      </xdr:nvSpPr>
      <xdr:spPr>
        <a:xfrm>
          <a:off x="10217726" y="6139296"/>
          <a:ext cx="121229" cy="31172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23</xdr:col>
      <xdr:colOff>121227</xdr:colOff>
      <xdr:row>25</xdr:row>
      <xdr:rowOff>25978</xdr:rowOff>
    </xdr:from>
    <xdr:to>
      <xdr:col>24</xdr:col>
      <xdr:colOff>95250</xdr:colOff>
      <xdr:row>26</xdr:row>
      <xdr:rowOff>17319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/>
      </xdr:nvSpPr>
      <xdr:spPr>
        <a:xfrm>
          <a:off x="10312977" y="6485660"/>
          <a:ext cx="121228" cy="30306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103909</xdr:colOff>
      <xdr:row>16</xdr:row>
      <xdr:rowOff>8659</xdr:rowOff>
    </xdr:from>
    <xdr:to>
      <xdr:col>15</xdr:col>
      <xdr:colOff>43292</xdr:colOff>
      <xdr:row>16</xdr:row>
      <xdr:rowOff>303069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/>
      </xdr:nvSpPr>
      <xdr:spPr>
        <a:xfrm>
          <a:off x="8979477" y="3740727"/>
          <a:ext cx="86588" cy="2944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251114</xdr:colOff>
      <xdr:row>20</xdr:row>
      <xdr:rowOff>0</xdr:rowOff>
    </xdr:from>
    <xdr:to>
      <xdr:col>21</xdr:col>
      <xdr:colOff>69273</xdr:colOff>
      <xdr:row>20</xdr:row>
      <xdr:rowOff>346364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/>
      </xdr:nvSpPr>
      <xdr:spPr>
        <a:xfrm>
          <a:off x="9360478" y="4978977"/>
          <a:ext cx="649431" cy="34636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121227</xdr:colOff>
      <xdr:row>27</xdr:row>
      <xdr:rowOff>294409</xdr:rowOff>
    </xdr:from>
    <xdr:to>
      <xdr:col>23</xdr:col>
      <xdr:colOff>77931</xdr:colOff>
      <xdr:row>28</xdr:row>
      <xdr:rowOff>303069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/>
      </xdr:nvSpPr>
      <xdr:spPr>
        <a:xfrm>
          <a:off x="10148454" y="7819159"/>
          <a:ext cx="121227" cy="320387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34636</xdr:colOff>
      <xdr:row>17</xdr:row>
      <xdr:rowOff>303069</xdr:rowOff>
    </xdr:from>
    <xdr:to>
      <xdr:col>16</xdr:col>
      <xdr:colOff>77931</xdr:colOff>
      <xdr:row>18</xdr:row>
      <xdr:rowOff>285749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/>
      </xdr:nvSpPr>
      <xdr:spPr>
        <a:xfrm>
          <a:off x="9057409" y="4346864"/>
          <a:ext cx="129886" cy="294408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0</xdr:colOff>
      <xdr:row>21</xdr:row>
      <xdr:rowOff>0</xdr:rowOff>
    </xdr:from>
    <xdr:to>
      <xdr:col>22</xdr:col>
      <xdr:colOff>147205</xdr:colOff>
      <xdr:row>21</xdr:row>
      <xdr:rowOff>294409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/>
      </xdr:nvSpPr>
      <xdr:spPr>
        <a:xfrm>
          <a:off x="10027227" y="5359977"/>
          <a:ext cx="147205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55204</xdr:colOff>
      <xdr:row>11</xdr:row>
      <xdr:rowOff>17319</xdr:rowOff>
    </xdr:from>
    <xdr:to>
      <xdr:col>8</xdr:col>
      <xdr:colOff>139630</xdr:colOff>
      <xdr:row>12</xdr:row>
      <xdr:rowOff>11908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7770454" y="2017569"/>
          <a:ext cx="284451" cy="30891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8</xdr:col>
      <xdr:colOff>119064</xdr:colOff>
      <xdr:row>12</xdr:row>
      <xdr:rowOff>8659</xdr:rowOff>
    </xdr:from>
    <xdr:to>
      <xdr:col>10</xdr:col>
      <xdr:colOff>147205</xdr:colOff>
      <xdr:row>13</xdr:row>
      <xdr:rowOff>20566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>
        <a:xfrm>
          <a:off x="8034339" y="2323234"/>
          <a:ext cx="266266" cy="3262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10</xdr:col>
      <xdr:colOff>141792</xdr:colOff>
      <xdr:row>13</xdr:row>
      <xdr:rowOff>11907</xdr:rowOff>
    </xdr:from>
    <xdr:to>
      <xdr:col>14</xdr:col>
      <xdr:colOff>86590</xdr:colOff>
      <xdr:row>14</xdr:row>
      <xdr:rowOff>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>
        <a:xfrm>
          <a:off x="8295192" y="2640807"/>
          <a:ext cx="649648" cy="4738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86591</xdr:colOff>
      <xdr:row>14</xdr:row>
      <xdr:rowOff>0</xdr:rowOff>
    </xdr:from>
    <xdr:to>
      <xdr:col>15</xdr:col>
      <xdr:colOff>34636</xdr:colOff>
      <xdr:row>14</xdr:row>
      <xdr:rowOff>294409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/>
      </xdr:nvSpPr>
      <xdr:spPr>
        <a:xfrm>
          <a:off x="8944841" y="3114675"/>
          <a:ext cx="90920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138547</xdr:colOff>
      <xdr:row>21</xdr:row>
      <xdr:rowOff>303068</xdr:rowOff>
    </xdr:from>
    <xdr:to>
      <xdr:col>25</xdr:col>
      <xdr:colOff>17319</xdr:colOff>
      <xdr:row>22</xdr:row>
      <xdr:rowOff>291161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>
        <a:xfrm>
          <a:off x="10139797" y="5684693"/>
          <a:ext cx="326447" cy="302418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138547</xdr:colOff>
      <xdr:row>23</xdr:row>
      <xdr:rowOff>1</xdr:rowOff>
    </xdr:from>
    <xdr:to>
      <xdr:col>23</xdr:col>
      <xdr:colOff>95250</xdr:colOff>
      <xdr:row>23</xdr:row>
      <xdr:rowOff>294410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>
        <a:xfrm>
          <a:off x="10139797" y="6010276"/>
          <a:ext cx="118628" cy="294409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19</xdr:col>
      <xdr:colOff>190498</xdr:colOff>
      <xdr:row>26</xdr:row>
      <xdr:rowOff>493569</xdr:rowOff>
    </xdr:from>
    <xdr:to>
      <xdr:col>20</xdr:col>
      <xdr:colOff>129886</xdr:colOff>
      <xdr:row>27</xdr:row>
      <xdr:rowOff>493569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/>
      </xdr:nvSpPr>
      <xdr:spPr>
        <a:xfrm>
          <a:off x="9784771" y="7412183"/>
          <a:ext cx="138547" cy="510886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34636</xdr:colOff>
      <xdr:row>17</xdr:row>
      <xdr:rowOff>2</xdr:rowOff>
    </xdr:from>
    <xdr:to>
      <xdr:col>16</xdr:col>
      <xdr:colOff>77931</xdr:colOff>
      <xdr:row>17</xdr:row>
      <xdr:rowOff>294410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/>
      </xdr:nvSpPr>
      <xdr:spPr>
        <a:xfrm>
          <a:off x="9035761" y="4057652"/>
          <a:ext cx="129020" cy="294408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51954</xdr:colOff>
      <xdr:row>31</xdr:row>
      <xdr:rowOff>17318</xdr:rowOff>
    </xdr:from>
    <xdr:to>
      <xdr:col>47</xdr:col>
      <xdr:colOff>0</xdr:colOff>
      <xdr:row>32</xdr:row>
      <xdr:rowOff>5411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/>
      </xdr:nvSpPr>
      <xdr:spPr>
        <a:xfrm>
          <a:off x="14079681" y="9092045"/>
          <a:ext cx="225137" cy="299821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43295</xdr:colOff>
      <xdr:row>4</xdr:row>
      <xdr:rowOff>8658</xdr:rowOff>
    </xdr:from>
    <xdr:to>
      <xdr:col>30</xdr:col>
      <xdr:colOff>0</xdr:colOff>
      <xdr:row>12</xdr:row>
      <xdr:rowOff>129886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/>
      </xdr:nvSpPr>
      <xdr:spPr>
        <a:xfrm>
          <a:off x="9406370" y="2000250"/>
          <a:ext cx="1795030" cy="444211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Навигация с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/Navigation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period </a:t>
          </a:r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1"/>
            <a:t>15.05.-25.06</a:t>
          </a:r>
        </a:p>
      </xdr:txBody>
    </xdr:sp>
    <xdr:clientData/>
  </xdr:twoCellAnchor>
  <xdr:twoCellAnchor>
    <xdr:from>
      <xdr:col>14</xdr:col>
      <xdr:colOff>17323</xdr:colOff>
      <xdr:row>15</xdr:row>
      <xdr:rowOff>8658</xdr:rowOff>
    </xdr:from>
    <xdr:to>
      <xdr:col>14</xdr:col>
      <xdr:colOff>103911</xdr:colOff>
      <xdr:row>15</xdr:row>
      <xdr:rowOff>303068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/>
      </xdr:nvSpPr>
      <xdr:spPr>
        <a:xfrm>
          <a:off x="8875573" y="3437658"/>
          <a:ext cx="86588" cy="2944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86590</xdr:colOff>
      <xdr:row>19</xdr:row>
      <xdr:rowOff>8659</xdr:rowOff>
    </xdr:from>
    <xdr:to>
      <xdr:col>16</xdr:col>
      <xdr:colOff>233795</xdr:colOff>
      <xdr:row>19</xdr:row>
      <xdr:rowOff>303068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/>
      </xdr:nvSpPr>
      <xdr:spPr>
        <a:xfrm>
          <a:off x="9173440" y="4694959"/>
          <a:ext cx="147205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147203</xdr:colOff>
      <xdr:row>25</xdr:row>
      <xdr:rowOff>303068</xdr:rowOff>
    </xdr:from>
    <xdr:to>
      <xdr:col>20</xdr:col>
      <xdr:colOff>0</xdr:colOff>
      <xdr:row>26</xdr:row>
      <xdr:rowOff>484909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SpPr/>
      </xdr:nvSpPr>
      <xdr:spPr>
        <a:xfrm>
          <a:off x="9256567" y="6909954"/>
          <a:ext cx="536865" cy="493569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23</xdr:col>
      <xdr:colOff>25976</xdr:colOff>
      <xdr:row>23</xdr:row>
      <xdr:rowOff>303069</xdr:rowOff>
    </xdr:from>
    <xdr:to>
      <xdr:col>24</xdr:col>
      <xdr:colOff>0</xdr:colOff>
      <xdr:row>24</xdr:row>
      <xdr:rowOff>303068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/>
      </xdr:nvSpPr>
      <xdr:spPr>
        <a:xfrm>
          <a:off x="10189151" y="6313344"/>
          <a:ext cx="116899" cy="31432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181841</xdr:colOff>
      <xdr:row>25</xdr:row>
      <xdr:rowOff>1</xdr:rowOff>
    </xdr:from>
    <xdr:to>
      <xdr:col>47</xdr:col>
      <xdr:colOff>25978</xdr:colOff>
      <xdr:row>25</xdr:row>
      <xdr:rowOff>303070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/>
      </xdr:nvSpPr>
      <xdr:spPr>
        <a:xfrm>
          <a:off x="14209568" y="6606887"/>
          <a:ext cx="121228" cy="30306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103909</xdr:colOff>
      <xdr:row>16</xdr:row>
      <xdr:rowOff>8659</xdr:rowOff>
    </xdr:from>
    <xdr:to>
      <xdr:col>15</xdr:col>
      <xdr:colOff>43292</xdr:colOff>
      <xdr:row>16</xdr:row>
      <xdr:rowOff>303069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SpPr/>
      </xdr:nvSpPr>
      <xdr:spPr>
        <a:xfrm>
          <a:off x="8962159" y="3751984"/>
          <a:ext cx="82258" cy="2944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251114</xdr:colOff>
      <xdr:row>20</xdr:row>
      <xdr:rowOff>0</xdr:rowOff>
    </xdr:from>
    <xdr:to>
      <xdr:col>21</xdr:col>
      <xdr:colOff>69273</xdr:colOff>
      <xdr:row>20</xdr:row>
      <xdr:rowOff>346364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/>
      </xdr:nvSpPr>
      <xdr:spPr>
        <a:xfrm>
          <a:off x="9337964" y="5000625"/>
          <a:ext cx="646834" cy="34636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45</xdr:col>
      <xdr:colOff>103909</xdr:colOff>
      <xdr:row>30</xdr:row>
      <xdr:rowOff>17320</xdr:rowOff>
    </xdr:from>
    <xdr:to>
      <xdr:col>46</xdr:col>
      <xdr:colOff>51955</xdr:colOff>
      <xdr:row>30</xdr:row>
      <xdr:rowOff>277092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/>
      </xdr:nvSpPr>
      <xdr:spPr>
        <a:xfrm>
          <a:off x="13949795" y="8780320"/>
          <a:ext cx="129887" cy="25977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34636</xdr:colOff>
      <xdr:row>17</xdr:row>
      <xdr:rowOff>303069</xdr:rowOff>
    </xdr:from>
    <xdr:to>
      <xdr:col>16</xdr:col>
      <xdr:colOff>77931</xdr:colOff>
      <xdr:row>18</xdr:row>
      <xdr:rowOff>285749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/>
      </xdr:nvSpPr>
      <xdr:spPr>
        <a:xfrm>
          <a:off x="9035761" y="4360719"/>
          <a:ext cx="129020" cy="297005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0</xdr:colOff>
      <xdr:row>21</xdr:row>
      <xdr:rowOff>0</xdr:rowOff>
    </xdr:from>
    <xdr:to>
      <xdr:col>22</xdr:col>
      <xdr:colOff>147205</xdr:colOff>
      <xdr:row>21</xdr:row>
      <xdr:rowOff>294409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/>
      </xdr:nvSpPr>
      <xdr:spPr>
        <a:xfrm>
          <a:off x="10001250" y="5381625"/>
          <a:ext cx="147205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43</xdr:col>
      <xdr:colOff>181841</xdr:colOff>
      <xdr:row>27</xdr:row>
      <xdr:rowOff>502227</xdr:rowOff>
    </xdr:from>
    <xdr:to>
      <xdr:col>44</xdr:col>
      <xdr:colOff>43297</xdr:colOff>
      <xdr:row>28</xdr:row>
      <xdr:rowOff>502227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/>
      </xdr:nvSpPr>
      <xdr:spPr>
        <a:xfrm>
          <a:off x="13690023" y="7931727"/>
          <a:ext cx="138547" cy="510886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43</xdr:col>
      <xdr:colOff>268432</xdr:colOff>
      <xdr:row>29</xdr:row>
      <xdr:rowOff>17318</xdr:rowOff>
    </xdr:from>
    <xdr:to>
      <xdr:col>45</xdr:col>
      <xdr:colOff>69273</xdr:colOff>
      <xdr:row>29</xdr:row>
      <xdr:rowOff>303068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SpPr/>
      </xdr:nvSpPr>
      <xdr:spPr>
        <a:xfrm>
          <a:off x="13776614" y="8468591"/>
          <a:ext cx="138545" cy="285750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55204</xdr:colOff>
      <xdr:row>11</xdr:row>
      <xdr:rowOff>17319</xdr:rowOff>
    </xdr:from>
    <xdr:to>
      <xdr:col>8</xdr:col>
      <xdr:colOff>139630</xdr:colOff>
      <xdr:row>12</xdr:row>
      <xdr:rowOff>11908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456129" y="2017569"/>
          <a:ext cx="284451" cy="30891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8</xdr:col>
      <xdr:colOff>119064</xdr:colOff>
      <xdr:row>12</xdr:row>
      <xdr:rowOff>8659</xdr:rowOff>
    </xdr:from>
    <xdr:to>
      <xdr:col>10</xdr:col>
      <xdr:colOff>147205</xdr:colOff>
      <xdr:row>13</xdr:row>
      <xdr:rowOff>20566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7720014" y="2323234"/>
          <a:ext cx="266266" cy="3262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10</xdr:col>
      <xdr:colOff>141792</xdr:colOff>
      <xdr:row>13</xdr:row>
      <xdr:rowOff>11907</xdr:rowOff>
    </xdr:from>
    <xdr:to>
      <xdr:col>14</xdr:col>
      <xdr:colOff>86590</xdr:colOff>
      <xdr:row>14</xdr:row>
      <xdr:rowOff>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7980867" y="2640807"/>
          <a:ext cx="649648" cy="3024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86591</xdr:colOff>
      <xdr:row>14</xdr:row>
      <xdr:rowOff>0</xdr:rowOff>
    </xdr:from>
    <xdr:to>
      <xdr:col>16</xdr:col>
      <xdr:colOff>17319</xdr:colOff>
      <xdr:row>14</xdr:row>
      <xdr:rowOff>294409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8650432" y="2935432"/>
          <a:ext cx="164523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138545</xdr:colOff>
      <xdr:row>17</xdr:row>
      <xdr:rowOff>0</xdr:rowOff>
    </xdr:from>
    <xdr:to>
      <xdr:col>23</xdr:col>
      <xdr:colOff>138545</xdr:colOff>
      <xdr:row>17</xdr:row>
      <xdr:rowOff>299820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9620250" y="3870614"/>
          <a:ext cx="398318" cy="29982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23</xdr:col>
      <xdr:colOff>17319</xdr:colOff>
      <xdr:row>18</xdr:row>
      <xdr:rowOff>1</xdr:rowOff>
    </xdr:from>
    <xdr:to>
      <xdr:col>23</xdr:col>
      <xdr:colOff>138545</xdr:colOff>
      <xdr:row>18</xdr:row>
      <xdr:rowOff>294410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9897342" y="4182342"/>
          <a:ext cx="121226" cy="294409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34636</xdr:colOff>
      <xdr:row>19</xdr:row>
      <xdr:rowOff>0</xdr:rowOff>
    </xdr:from>
    <xdr:to>
      <xdr:col>21</xdr:col>
      <xdr:colOff>8660</xdr:colOff>
      <xdr:row>19</xdr:row>
      <xdr:rowOff>303068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9516341" y="4494068"/>
          <a:ext cx="121228" cy="30306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138544</xdr:colOff>
      <xdr:row>19</xdr:row>
      <xdr:rowOff>294410</xdr:rowOff>
    </xdr:from>
    <xdr:to>
      <xdr:col>22</xdr:col>
      <xdr:colOff>25977</xdr:colOff>
      <xdr:row>20</xdr:row>
      <xdr:rowOff>294410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9620249" y="4788478"/>
          <a:ext cx="121228" cy="31172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34637</xdr:colOff>
      <xdr:row>22</xdr:row>
      <xdr:rowOff>303068</xdr:rowOff>
    </xdr:from>
    <xdr:to>
      <xdr:col>16</xdr:col>
      <xdr:colOff>0</xdr:colOff>
      <xdr:row>23</xdr:row>
      <xdr:rowOff>294409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8598478" y="5732318"/>
          <a:ext cx="199158" cy="3030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8659</xdr:colOff>
      <xdr:row>25</xdr:row>
      <xdr:rowOff>0</xdr:rowOff>
    </xdr:from>
    <xdr:to>
      <xdr:col>22</xdr:col>
      <xdr:colOff>129886</xdr:colOff>
      <xdr:row>26</xdr:row>
      <xdr:rowOff>11906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9724159" y="6364432"/>
          <a:ext cx="121227" cy="323633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129886</xdr:colOff>
      <xdr:row>25</xdr:row>
      <xdr:rowOff>303069</xdr:rowOff>
    </xdr:from>
    <xdr:to>
      <xdr:col>23</xdr:col>
      <xdr:colOff>86590</xdr:colOff>
      <xdr:row>27</xdr:row>
      <xdr:rowOff>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9845386" y="6667501"/>
          <a:ext cx="121227" cy="32038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23</xdr:col>
      <xdr:colOff>69273</xdr:colOff>
      <xdr:row>26</xdr:row>
      <xdr:rowOff>303068</xdr:rowOff>
    </xdr:from>
    <xdr:to>
      <xdr:col>24</xdr:col>
      <xdr:colOff>25978</xdr:colOff>
      <xdr:row>27</xdr:row>
      <xdr:rowOff>291161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9949296" y="6979227"/>
          <a:ext cx="103909" cy="29982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43295</xdr:colOff>
      <xdr:row>4</xdr:row>
      <xdr:rowOff>8658</xdr:rowOff>
    </xdr:from>
    <xdr:to>
      <xdr:col>30</xdr:col>
      <xdr:colOff>0</xdr:colOff>
      <xdr:row>12</xdr:row>
      <xdr:rowOff>129886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9118022" y="2008908"/>
          <a:ext cx="1818410" cy="43295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Навигация с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/Navigation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period </a:t>
          </a:r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1"/>
            <a:t>15.05.-25.06</a:t>
          </a:r>
        </a:p>
      </xdr:txBody>
    </xdr:sp>
    <xdr:clientData/>
  </xdr:twoCellAnchor>
  <xdr:twoCellAnchor>
    <xdr:from>
      <xdr:col>16</xdr:col>
      <xdr:colOff>25979</xdr:colOff>
      <xdr:row>15</xdr:row>
      <xdr:rowOff>0</xdr:rowOff>
    </xdr:from>
    <xdr:to>
      <xdr:col>20</xdr:col>
      <xdr:colOff>34636</xdr:colOff>
      <xdr:row>15</xdr:row>
      <xdr:rowOff>299820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>
          <a:off x="8823615" y="3247159"/>
          <a:ext cx="692726" cy="2998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43295</xdr:colOff>
      <xdr:row>16</xdr:row>
      <xdr:rowOff>0</xdr:rowOff>
    </xdr:from>
    <xdr:to>
      <xdr:col>21</xdr:col>
      <xdr:colOff>69273</xdr:colOff>
      <xdr:row>16</xdr:row>
      <xdr:rowOff>294409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>
        <a:xfrm>
          <a:off x="9525000" y="3558886"/>
          <a:ext cx="173182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86590</xdr:colOff>
      <xdr:row>24</xdr:row>
      <xdr:rowOff>0</xdr:rowOff>
    </xdr:from>
    <xdr:to>
      <xdr:col>22</xdr:col>
      <xdr:colOff>138544</xdr:colOff>
      <xdr:row>25</xdr:row>
      <xdr:rowOff>11906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>
          <a:off x="8797635" y="6052705"/>
          <a:ext cx="1056409" cy="323633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23</xdr:col>
      <xdr:colOff>34636</xdr:colOff>
      <xdr:row>21</xdr:row>
      <xdr:rowOff>0</xdr:rowOff>
    </xdr:from>
    <xdr:to>
      <xdr:col>24</xdr:col>
      <xdr:colOff>8660</xdr:colOff>
      <xdr:row>22</xdr:row>
      <xdr:rowOff>0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/>
      </xdr:nvSpPr>
      <xdr:spPr>
        <a:xfrm>
          <a:off x="9914659" y="5117523"/>
          <a:ext cx="121228" cy="31172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24</xdr:col>
      <xdr:colOff>0</xdr:colOff>
      <xdr:row>22</xdr:row>
      <xdr:rowOff>8659</xdr:rowOff>
    </xdr:from>
    <xdr:to>
      <xdr:col>24</xdr:col>
      <xdr:colOff>121228</xdr:colOff>
      <xdr:row>23</xdr:row>
      <xdr:rowOff>8659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/>
      </xdr:nvSpPr>
      <xdr:spPr>
        <a:xfrm>
          <a:off x="10027227" y="5437909"/>
          <a:ext cx="121228" cy="31172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55204</xdr:colOff>
      <xdr:row>11</xdr:row>
      <xdr:rowOff>17319</xdr:rowOff>
    </xdr:from>
    <xdr:to>
      <xdr:col>8</xdr:col>
      <xdr:colOff>139630</xdr:colOff>
      <xdr:row>12</xdr:row>
      <xdr:rowOff>11908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7456129" y="2017569"/>
          <a:ext cx="284451" cy="30891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8</xdr:col>
      <xdr:colOff>119064</xdr:colOff>
      <xdr:row>12</xdr:row>
      <xdr:rowOff>8659</xdr:rowOff>
    </xdr:from>
    <xdr:to>
      <xdr:col>10</xdr:col>
      <xdr:colOff>147205</xdr:colOff>
      <xdr:row>13</xdr:row>
      <xdr:rowOff>20566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7720014" y="2323234"/>
          <a:ext cx="266266" cy="3262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10</xdr:col>
      <xdr:colOff>141792</xdr:colOff>
      <xdr:row>13</xdr:row>
      <xdr:rowOff>11907</xdr:rowOff>
    </xdr:from>
    <xdr:to>
      <xdr:col>14</xdr:col>
      <xdr:colOff>86590</xdr:colOff>
      <xdr:row>14</xdr:row>
      <xdr:rowOff>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7980867" y="2640807"/>
          <a:ext cx="649648" cy="3024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86591</xdr:colOff>
      <xdr:row>14</xdr:row>
      <xdr:rowOff>0</xdr:rowOff>
    </xdr:from>
    <xdr:to>
      <xdr:col>16</xdr:col>
      <xdr:colOff>17319</xdr:colOff>
      <xdr:row>14</xdr:row>
      <xdr:rowOff>294409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8630516" y="2943225"/>
          <a:ext cx="159328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138545</xdr:colOff>
      <xdr:row>20</xdr:row>
      <xdr:rowOff>0</xdr:rowOff>
    </xdr:from>
    <xdr:to>
      <xdr:col>23</xdr:col>
      <xdr:colOff>138545</xdr:colOff>
      <xdr:row>20</xdr:row>
      <xdr:rowOff>299820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9596870" y="3886200"/>
          <a:ext cx="390525" cy="29982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23</xdr:col>
      <xdr:colOff>17319</xdr:colOff>
      <xdr:row>21</xdr:row>
      <xdr:rowOff>1</xdr:rowOff>
    </xdr:from>
    <xdr:to>
      <xdr:col>23</xdr:col>
      <xdr:colOff>138545</xdr:colOff>
      <xdr:row>21</xdr:row>
      <xdr:rowOff>294410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9866169" y="4200526"/>
          <a:ext cx="121226" cy="294409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25111</xdr:colOff>
      <xdr:row>21</xdr:row>
      <xdr:rowOff>304800</xdr:rowOff>
    </xdr:from>
    <xdr:to>
      <xdr:col>16</xdr:col>
      <xdr:colOff>142010</xdr:colOff>
      <xdr:row>22</xdr:row>
      <xdr:rowOff>293543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/>
      </xdr:nvSpPr>
      <xdr:spPr>
        <a:xfrm>
          <a:off x="8797636" y="5448300"/>
          <a:ext cx="116899" cy="30306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28</xdr:col>
      <xdr:colOff>224269</xdr:colOff>
      <xdr:row>22</xdr:row>
      <xdr:rowOff>303935</xdr:rowOff>
    </xdr:from>
    <xdr:to>
      <xdr:col>30</xdr:col>
      <xdr:colOff>6927</xdr:colOff>
      <xdr:row>23</xdr:row>
      <xdr:rowOff>303935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/>
      </xdr:nvSpPr>
      <xdr:spPr>
        <a:xfrm>
          <a:off x="10777969" y="5761760"/>
          <a:ext cx="116033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34637</xdr:colOff>
      <xdr:row>25</xdr:row>
      <xdr:rowOff>303068</xdr:rowOff>
    </xdr:from>
    <xdr:to>
      <xdr:col>16</xdr:col>
      <xdr:colOff>0</xdr:colOff>
      <xdr:row>26</xdr:row>
      <xdr:rowOff>294409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/>
      </xdr:nvSpPr>
      <xdr:spPr>
        <a:xfrm>
          <a:off x="8578562" y="5760893"/>
          <a:ext cx="193963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275359</xdr:colOff>
      <xdr:row>28</xdr:row>
      <xdr:rowOff>304800</xdr:rowOff>
    </xdr:from>
    <xdr:to>
      <xdr:col>20</xdr:col>
      <xdr:colOff>38100</xdr:colOff>
      <xdr:row>30</xdr:row>
      <xdr:rowOff>2381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/>
      </xdr:nvSpPr>
      <xdr:spPr>
        <a:xfrm>
          <a:off x="9047884" y="7648575"/>
          <a:ext cx="448541" cy="326231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139411</xdr:colOff>
      <xdr:row>27</xdr:row>
      <xdr:rowOff>303069</xdr:rowOff>
    </xdr:from>
    <xdr:to>
      <xdr:col>16</xdr:col>
      <xdr:colOff>258040</xdr:colOff>
      <xdr:row>29</xdr:row>
      <xdr:rowOff>0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/>
      </xdr:nvSpPr>
      <xdr:spPr>
        <a:xfrm>
          <a:off x="8911936" y="7332519"/>
          <a:ext cx="118629" cy="325581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43295</xdr:colOff>
      <xdr:row>4</xdr:row>
      <xdr:rowOff>8659</xdr:rowOff>
    </xdr:from>
    <xdr:to>
      <xdr:col>30</xdr:col>
      <xdr:colOff>0</xdr:colOff>
      <xdr:row>12</xdr:row>
      <xdr:rowOff>171450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/>
      </xdr:nvSpPr>
      <xdr:spPr>
        <a:xfrm>
          <a:off x="9092045" y="2008909"/>
          <a:ext cx="1795030" cy="477116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Навигация с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/Navigation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period</a:t>
          </a:r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1"/>
            <a:t>15.05.-25.06</a:t>
          </a:r>
        </a:p>
      </xdr:txBody>
    </xdr:sp>
    <xdr:clientData/>
  </xdr:twoCellAnchor>
  <xdr:twoCellAnchor>
    <xdr:from>
      <xdr:col>22</xdr:col>
      <xdr:colOff>16455</xdr:colOff>
      <xdr:row>17</xdr:row>
      <xdr:rowOff>9525</xdr:rowOff>
    </xdr:from>
    <xdr:to>
      <xdr:col>25</xdr:col>
      <xdr:colOff>200026</xdr:colOff>
      <xdr:row>17</xdr:row>
      <xdr:rowOff>309345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/>
      </xdr:nvSpPr>
      <xdr:spPr>
        <a:xfrm>
          <a:off x="9703380" y="3895725"/>
          <a:ext cx="631246" cy="2998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25</xdr:col>
      <xdr:colOff>129020</xdr:colOff>
      <xdr:row>17</xdr:row>
      <xdr:rowOff>304800</xdr:rowOff>
    </xdr:from>
    <xdr:to>
      <xdr:col>26</xdr:col>
      <xdr:colOff>21648</xdr:colOff>
      <xdr:row>18</xdr:row>
      <xdr:rowOff>284884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/>
      </xdr:nvSpPr>
      <xdr:spPr>
        <a:xfrm>
          <a:off x="10263620" y="4191000"/>
          <a:ext cx="168853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44161</xdr:colOff>
      <xdr:row>24</xdr:row>
      <xdr:rowOff>0</xdr:rowOff>
    </xdr:from>
    <xdr:to>
      <xdr:col>18</xdr:col>
      <xdr:colOff>46760</xdr:colOff>
      <xdr:row>25</xdr:row>
      <xdr:rowOff>0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/>
      </xdr:nvSpPr>
      <xdr:spPr>
        <a:xfrm>
          <a:off x="9092911" y="6086475"/>
          <a:ext cx="116899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9525</xdr:colOff>
      <xdr:row>24</xdr:row>
      <xdr:rowOff>313459</xdr:rowOff>
    </xdr:from>
    <xdr:to>
      <xdr:col>46</xdr:col>
      <xdr:colOff>130753</xdr:colOff>
      <xdr:row>25</xdr:row>
      <xdr:rowOff>313459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13649325" y="6399934"/>
          <a:ext cx="121228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38100</xdr:colOff>
      <xdr:row>15</xdr:row>
      <xdr:rowOff>0</xdr:rowOff>
    </xdr:from>
    <xdr:to>
      <xdr:col>23</xdr:col>
      <xdr:colOff>85725</xdr:colOff>
      <xdr:row>15</xdr:row>
      <xdr:rowOff>299820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/>
      </xdr:nvSpPr>
      <xdr:spPr>
        <a:xfrm>
          <a:off x="8810625" y="3257550"/>
          <a:ext cx="1123950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23</xdr:col>
      <xdr:colOff>95250</xdr:colOff>
      <xdr:row>16</xdr:row>
      <xdr:rowOff>9525</xdr:rowOff>
    </xdr:from>
    <xdr:to>
      <xdr:col>24</xdr:col>
      <xdr:colOff>111703</xdr:colOff>
      <xdr:row>16</xdr:row>
      <xdr:rowOff>303934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/>
      </xdr:nvSpPr>
      <xdr:spPr>
        <a:xfrm>
          <a:off x="9944100" y="3581400"/>
          <a:ext cx="159328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30</xdr:col>
      <xdr:colOff>85725</xdr:colOff>
      <xdr:row>19</xdr:row>
      <xdr:rowOff>9525</xdr:rowOff>
    </xdr:from>
    <xdr:to>
      <xdr:col>43</xdr:col>
      <xdr:colOff>247650</xdr:colOff>
      <xdr:row>19</xdr:row>
      <xdr:rowOff>309345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/>
      </xdr:nvSpPr>
      <xdr:spPr>
        <a:xfrm>
          <a:off x="10972800" y="4524375"/>
          <a:ext cx="2400300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44</xdr:col>
      <xdr:colOff>0</xdr:colOff>
      <xdr:row>20</xdr:row>
      <xdr:rowOff>0</xdr:rowOff>
    </xdr:from>
    <xdr:to>
      <xdr:col>45</xdr:col>
      <xdr:colOff>161925</xdr:colOff>
      <xdr:row>21</xdr:row>
      <xdr:rowOff>295275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/>
      </xdr:nvSpPr>
      <xdr:spPr>
        <a:xfrm>
          <a:off x="13401675" y="4829175"/>
          <a:ext cx="219075" cy="609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0</xdr:colOff>
      <xdr:row>26</xdr:row>
      <xdr:rowOff>304800</xdr:rowOff>
    </xdr:from>
    <xdr:to>
      <xdr:col>16</xdr:col>
      <xdr:colOff>123825</xdr:colOff>
      <xdr:row>27</xdr:row>
      <xdr:rowOff>296141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/>
      </xdr:nvSpPr>
      <xdr:spPr>
        <a:xfrm>
          <a:off x="8772525" y="7019925"/>
          <a:ext cx="123825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22</xdr:col>
      <xdr:colOff>0</xdr:colOff>
      <xdr:row>30</xdr:row>
      <xdr:rowOff>305666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/>
      </xdr:nvSpPr>
      <xdr:spPr>
        <a:xfrm>
          <a:off x="9458325" y="7972425"/>
          <a:ext cx="22860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43</xdr:col>
      <xdr:colOff>95250</xdr:colOff>
      <xdr:row>31</xdr:row>
      <xdr:rowOff>0</xdr:rowOff>
    </xdr:from>
    <xdr:to>
      <xdr:col>43</xdr:col>
      <xdr:colOff>190500</xdr:colOff>
      <xdr:row>31</xdr:row>
      <xdr:rowOff>305666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/>
      </xdr:nvSpPr>
      <xdr:spPr>
        <a:xfrm>
          <a:off x="13220700" y="8286750"/>
          <a:ext cx="9525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45</xdr:col>
      <xdr:colOff>28575</xdr:colOff>
      <xdr:row>32</xdr:row>
      <xdr:rowOff>304800</xdr:rowOff>
    </xdr:from>
    <xdr:to>
      <xdr:col>45</xdr:col>
      <xdr:colOff>147204</xdr:colOff>
      <xdr:row>34</xdr:row>
      <xdr:rowOff>1731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/>
      </xdr:nvSpPr>
      <xdr:spPr>
        <a:xfrm>
          <a:off x="13487400" y="8905875"/>
          <a:ext cx="118629" cy="325581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43</xdr:col>
      <xdr:colOff>228600</xdr:colOff>
      <xdr:row>32</xdr:row>
      <xdr:rowOff>0</xdr:rowOff>
    </xdr:from>
    <xdr:to>
      <xdr:col>44</xdr:col>
      <xdr:colOff>47625</xdr:colOff>
      <xdr:row>32</xdr:row>
      <xdr:rowOff>305666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/>
      </xdr:nvSpPr>
      <xdr:spPr>
        <a:xfrm>
          <a:off x="13354050" y="8601075"/>
          <a:ext cx="9525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45</xdr:col>
      <xdr:colOff>133350</xdr:colOff>
      <xdr:row>33</xdr:row>
      <xdr:rowOff>304800</xdr:rowOff>
    </xdr:from>
    <xdr:to>
      <xdr:col>46</xdr:col>
      <xdr:colOff>180975</xdr:colOff>
      <xdr:row>34</xdr:row>
      <xdr:rowOff>304800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/>
      </xdr:nvSpPr>
      <xdr:spPr>
        <a:xfrm>
          <a:off x="13592175" y="9220200"/>
          <a:ext cx="228600" cy="314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26630</xdr:colOff>
      <xdr:row>3</xdr:row>
      <xdr:rowOff>969819</xdr:rowOff>
    </xdr:from>
    <xdr:to>
      <xdr:col>10</xdr:col>
      <xdr:colOff>1</xdr:colOff>
      <xdr:row>11</xdr:row>
      <xdr:rowOff>307183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627580" y="1998519"/>
          <a:ext cx="211496" cy="30891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9</xdr:col>
      <xdr:colOff>80964</xdr:colOff>
      <xdr:row>12</xdr:row>
      <xdr:rowOff>8659</xdr:rowOff>
    </xdr:from>
    <xdr:to>
      <xdr:col>10</xdr:col>
      <xdr:colOff>200025</xdr:colOff>
      <xdr:row>13</xdr:row>
      <xdr:rowOff>20566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7834314" y="2323234"/>
          <a:ext cx="204786" cy="3262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11</xdr:col>
      <xdr:colOff>27492</xdr:colOff>
      <xdr:row>13</xdr:row>
      <xdr:rowOff>2382</xdr:rowOff>
    </xdr:from>
    <xdr:to>
      <xdr:col>16</xdr:col>
      <xdr:colOff>0</xdr:colOff>
      <xdr:row>13</xdr:row>
      <xdr:rowOff>304800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8076117" y="2631282"/>
          <a:ext cx="696408" cy="3024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10391</xdr:colOff>
      <xdr:row>14</xdr:row>
      <xdr:rowOff>9525</xdr:rowOff>
    </xdr:from>
    <xdr:to>
      <xdr:col>16</xdr:col>
      <xdr:colOff>169719</xdr:colOff>
      <xdr:row>14</xdr:row>
      <xdr:rowOff>303934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8782916" y="2952750"/>
          <a:ext cx="159328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43</xdr:col>
      <xdr:colOff>262370</xdr:colOff>
      <xdr:row>20</xdr:row>
      <xdr:rowOff>0</xdr:rowOff>
    </xdr:from>
    <xdr:to>
      <xdr:col>46</xdr:col>
      <xdr:colOff>9525</xdr:colOff>
      <xdr:row>20</xdr:row>
      <xdr:rowOff>299820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13387820" y="4829175"/>
          <a:ext cx="261505" cy="29982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45</xdr:col>
      <xdr:colOff>36369</xdr:colOff>
      <xdr:row>21</xdr:row>
      <xdr:rowOff>9526</xdr:rowOff>
    </xdr:from>
    <xdr:to>
      <xdr:col>45</xdr:col>
      <xdr:colOff>157595</xdr:colOff>
      <xdr:row>21</xdr:row>
      <xdr:rowOff>303935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>
        <a:xfrm>
          <a:off x="13495194" y="5153026"/>
          <a:ext cx="121226" cy="294409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167986</xdr:colOff>
      <xdr:row>22</xdr:row>
      <xdr:rowOff>19050</xdr:rowOff>
    </xdr:from>
    <xdr:to>
      <xdr:col>17</xdr:col>
      <xdr:colOff>8660</xdr:colOff>
      <xdr:row>23</xdr:row>
      <xdr:rowOff>7793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>
          <a:off x="8940511" y="5476875"/>
          <a:ext cx="116899" cy="30306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28</xdr:col>
      <xdr:colOff>119494</xdr:colOff>
      <xdr:row>22</xdr:row>
      <xdr:rowOff>313460</xdr:rowOff>
    </xdr:from>
    <xdr:to>
      <xdr:col>28</xdr:col>
      <xdr:colOff>235527</xdr:colOff>
      <xdr:row>23</xdr:row>
      <xdr:rowOff>313460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>
        <a:xfrm>
          <a:off x="10673194" y="5771285"/>
          <a:ext cx="116033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34637</xdr:colOff>
      <xdr:row>25</xdr:row>
      <xdr:rowOff>303068</xdr:rowOff>
    </xdr:from>
    <xdr:to>
      <xdr:col>16</xdr:col>
      <xdr:colOff>0</xdr:colOff>
      <xdr:row>26</xdr:row>
      <xdr:rowOff>294409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8578562" y="6703868"/>
          <a:ext cx="193963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104775</xdr:colOff>
      <xdr:row>29</xdr:row>
      <xdr:rowOff>304800</xdr:rowOff>
    </xdr:from>
    <xdr:to>
      <xdr:col>20</xdr:col>
      <xdr:colOff>0</xdr:colOff>
      <xdr:row>31</xdr:row>
      <xdr:rowOff>2381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/>
      </xdr:nvSpPr>
      <xdr:spPr>
        <a:xfrm>
          <a:off x="9153525" y="7962900"/>
          <a:ext cx="304800" cy="326231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177511</xdr:colOff>
      <xdr:row>28</xdr:row>
      <xdr:rowOff>285750</xdr:rowOff>
    </xdr:from>
    <xdr:to>
      <xdr:col>17</xdr:col>
      <xdr:colOff>95250</xdr:colOff>
      <xdr:row>30</xdr:row>
      <xdr:rowOff>0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/>
      </xdr:nvSpPr>
      <xdr:spPr>
        <a:xfrm>
          <a:off x="8950036" y="7629525"/>
          <a:ext cx="193964" cy="34290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43295</xdr:colOff>
      <xdr:row>4</xdr:row>
      <xdr:rowOff>8659</xdr:rowOff>
    </xdr:from>
    <xdr:to>
      <xdr:col>30</xdr:col>
      <xdr:colOff>0</xdr:colOff>
      <xdr:row>12</xdr:row>
      <xdr:rowOff>171450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9092045" y="2000250"/>
          <a:ext cx="1795030" cy="48577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Навигация с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/Navigation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period</a:t>
          </a:r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1"/>
            <a:t>15.05.-25.06</a:t>
          </a:r>
        </a:p>
      </xdr:txBody>
    </xdr:sp>
    <xdr:clientData/>
  </xdr:twoCellAnchor>
  <xdr:twoCellAnchor>
    <xdr:from>
      <xdr:col>24</xdr:col>
      <xdr:colOff>6930</xdr:colOff>
      <xdr:row>17</xdr:row>
      <xdr:rowOff>19050</xdr:rowOff>
    </xdr:from>
    <xdr:to>
      <xdr:col>28</xdr:col>
      <xdr:colOff>57150</xdr:colOff>
      <xdr:row>18</xdr:row>
      <xdr:rowOff>4545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/>
      </xdr:nvSpPr>
      <xdr:spPr>
        <a:xfrm>
          <a:off x="9998655" y="3905250"/>
          <a:ext cx="612195" cy="2998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28</xdr:col>
      <xdr:colOff>33770</xdr:colOff>
      <xdr:row>18</xdr:row>
      <xdr:rowOff>19050</xdr:rowOff>
    </xdr:from>
    <xdr:to>
      <xdr:col>28</xdr:col>
      <xdr:colOff>202623</xdr:colOff>
      <xdr:row>18</xdr:row>
      <xdr:rowOff>313459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/>
      </xdr:nvSpPr>
      <xdr:spPr>
        <a:xfrm>
          <a:off x="10587470" y="4219575"/>
          <a:ext cx="168853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110836</xdr:colOff>
      <xdr:row>24</xdr:row>
      <xdr:rowOff>9525</xdr:rowOff>
    </xdr:from>
    <xdr:to>
      <xdr:col>19</xdr:col>
      <xdr:colOff>18185</xdr:colOff>
      <xdr:row>25</xdr:row>
      <xdr:rowOff>9525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/>
      </xdr:nvSpPr>
      <xdr:spPr>
        <a:xfrm>
          <a:off x="9159586" y="6096000"/>
          <a:ext cx="116899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190500</xdr:colOff>
      <xdr:row>24</xdr:row>
      <xdr:rowOff>303934</xdr:rowOff>
    </xdr:from>
    <xdr:to>
      <xdr:col>47</xdr:col>
      <xdr:colOff>35503</xdr:colOff>
      <xdr:row>25</xdr:row>
      <xdr:rowOff>303934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/>
      </xdr:nvSpPr>
      <xdr:spPr>
        <a:xfrm>
          <a:off x="13830300" y="6390409"/>
          <a:ext cx="121228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190500</xdr:colOff>
      <xdr:row>15</xdr:row>
      <xdr:rowOff>0</xdr:rowOff>
    </xdr:from>
    <xdr:to>
      <xdr:col>22</xdr:col>
      <xdr:colOff>123825</xdr:colOff>
      <xdr:row>15</xdr:row>
      <xdr:rowOff>299820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/>
      </xdr:nvSpPr>
      <xdr:spPr>
        <a:xfrm>
          <a:off x="8963025" y="3257550"/>
          <a:ext cx="847725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123825</xdr:colOff>
      <xdr:row>16</xdr:row>
      <xdr:rowOff>0</xdr:rowOff>
    </xdr:from>
    <xdr:to>
      <xdr:col>23</xdr:col>
      <xdr:colOff>121228</xdr:colOff>
      <xdr:row>16</xdr:row>
      <xdr:rowOff>294409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/>
      </xdr:nvSpPr>
      <xdr:spPr>
        <a:xfrm>
          <a:off x="9810750" y="3571875"/>
          <a:ext cx="159328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28</xdr:col>
      <xdr:colOff>209550</xdr:colOff>
      <xdr:row>19</xdr:row>
      <xdr:rowOff>9525</xdr:rowOff>
    </xdr:from>
    <xdr:to>
      <xdr:col>43</xdr:col>
      <xdr:colOff>247649</xdr:colOff>
      <xdr:row>19</xdr:row>
      <xdr:rowOff>309345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/>
      </xdr:nvSpPr>
      <xdr:spPr>
        <a:xfrm>
          <a:off x="10763250" y="4524375"/>
          <a:ext cx="2609849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95250</xdr:colOff>
      <xdr:row>27</xdr:row>
      <xdr:rowOff>295275</xdr:rowOff>
    </xdr:from>
    <xdr:to>
      <xdr:col>16</xdr:col>
      <xdr:colOff>219075</xdr:colOff>
      <xdr:row>28</xdr:row>
      <xdr:rowOff>286616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/>
      </xdr:nvSpPr>
      <xdr:spPr>
        <a:xfrm>
          <a:off x="8867775" y="7324725"/>
          <a:ext cx="123825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22</xdr:col>
      <xdr:colOff>0</xdr:colOff>
      <xdr:row>31</xdr:row>
      <xdr:rowOff>305666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/>
      </xdr:nvSpPr>
      <xdr:spPr>
        <a:xfrm>
          <a:off x="9458325" y="7972425"/>
          <a:ext cx="22860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43</xdr:col>
      <xdr:colOff>171450</xdr:colOff>
      <xdr:row>31</xdr:row>
      <xdr:rowOff>295275</xdr:rowOff>
    </xdr:from>
    <xdr:to>
      <xdr:col>43</xdr:col>
      <xdr:colOff>266700</xdr:colOff>
      <xdr:row>32</xdr:row>
      <xdr:rowOff>286616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SpPr/>
      </xdr:nvSpPr>
      <xdr:spPr>
        <a:xfrm>
          <a:off x="13296900" y="8582025"/>
          <a:ext cx="9525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9525</xdr:colOff>
      <xdr:row>33</xdr:row>
      <xdr:rowOff>304800</xdr:rowOff>
    </xdr:from>
    <xdr:to>
      <xdr:col>46</xdr:col>
      <xdr:colOff>171450</xdr:colOff>
      <xdr:row>35</xdr:row>
      <xdr:rowOff>1731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SpPr/>
      </xdr:nvSpPr>
      <xdr:spPr>
        <a:xfrm>
          <a:off x="13649325" y="9220200"/>
          <a:ext cx="161925" cy="325581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44</xdr:col>
      <xdr:colOff>47625</xdr:colOff>
      <xdr:row>33</xdr:row>
      <xdr:rowOff>0</xdr:rowOff>
    </xdr:from>
    <xdr:to>
      <xdr:col>45</xdr:col>
      <xdr:colOff>85725</xdr:colOff>
      <xdr:row>33</xdr:row>
      <xdr:rowOff>305666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SpPr/>
      </xdr:nvSpPr>
      <xdr:spPr>
        <a:xfrm>
          <a:off x="13449300" y="8915400"/>
          <a:ext cx="9525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200025</xdr:colOff>
      <xdr:row>34</xdr:row>
      <xdr:rowOff>304800</xdr:rowOff>
    </xdr:from>
    <xdr:to>
      <xdr:col>48</xdr:col>
      <xdr:colOff>66675</xdr:colOff>
      <xdr:row>35</xdr:row>
      <xdr:rowOff>304800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SpPr/>
      </xdr:nvSpPr>
      <xdr:spPr>
        <a:xfrm>
          <a:off x="13839825" y="9534525"/>
          <a:ext cx="200025" cy="314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19050</xdr:colOff>
      <xdr:row>27</xdr:row>
      <xdr:rowOff>0</xdr:rowOff>
    </xdr:from>
    <xdr:to>
      <xdr:col>16</xdr:col>
      <xdr:colOff>200025</xdr:colOff>
      <xdr:row>28</xdr:row>
      <xdr:rowOff>11906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SpPr/>
      </xdr:nvSpPr>
      <xdr:spPr>
        <a:xfrm>
          <a:off x="8791575" y="7029450"/>
          <a:ext cx="180975" cy="326231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26630</xdr:colOff>
      <xdr:row>13</xdr:row>
      <xdr:rowOff>19049</xdr:rowOff>
    </xdr:from>
    <xdr:to>
      <xdr:col>11</xdr:col>
      <xdr:colOff>9525</xdr:colOff>
      <xdr:row>13</xdr:row>
      <xdr:rowOff>307182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7989530" y="2981324"/>
          <a:ext cx="221020" cy="2881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10</xdr:col>
      <xdr:colOff>80964</xdr:colOff>
      <xdr:row>14</xdr:row>
      <xdr:rowOff>8659</xdr:rowOff>
    </xdr:from>
    <xdr:to>
      <xdr:col>11</xdr:col>
      <xdr:colOff>200025</xdr:colOff>
      <xdr:row>15</xdr:row>
      <xdr:rowOff>20566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7653339" y="2323234"/>
          <a:ext cx="204786" cy="3262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12</xdr:col>
      <xdr:colOff>17967</xdr:colOff>
      <xdr:row>15</xdr:row>
      <xdr:rowOff>21432</xdr:rowOff>
    </xdr:from>
    <xdr:to>
      <xdr:col>14</xdr:col>
      <xdr:colOff>133350</xdr:colOff>
      <xdr:row>16</xdr:row>
      <xdr:rowOff>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8428542" y="3612357"/>
          <a:ext cx="363033" cy="3500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10392</xdr:colOff>
      <xdr:row>16</xdr:row>
      <xdr:rowOff>9525</xdr:rowOff>
    </xdr:from>
    <xdr:to>
      <xdr:col>15</xdr:col>
      <xdr:colOff>66676</xdr:colOff>
      <xdr:row>16</xdr:row>
      <xdr:rowOff>294409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8916267" y="3971925"/>
          <a:ext cx="56284" cy="2848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44</xdr:col>
      <xdr:colOff>262370</xdr:colOff>
      <xdr:row>24</xdr:row>
      <xdr:rowOff>0</xdr:rowOff>
    </xdr:from>
    <xdr:to>
      <xdr:col>47</xdr:col>
      <xdr:colOff>9525</xdr:colOff>
      <xdr:row>24</xdr:row>
      <xdr:rowOff>299820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13206845" y="4886325"/>
          <a:ext cx="261505" cy="29982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36369</xdr:colOff>
      <xdr:row>25</xdr:row>
      <xdr:rowOff>9526</xdr:rowOff>
    </xdr:from>
    <xdr:to>
      <xdr:col>46</xdr:col>
      <xdr:colOff>157595</xdr:colOff>
      <xdr:row>25</xdr:row>
      <xdr:rowOff>303935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13314219" y="5210176"/>
          <a:ext cx="121226" cy="294409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25</xdr:col>
      <xdr:colOff>114300</xdr:colOff>
      <xdr:row>25</xdr:row>
      <xdr:rowOff>295275</xdr:rowOff>
    </xdr:from>
    <xdr:to>
      <xdr:col>26</xdr:col>
      <xdr:colOff>54552</xdr:colOff>
      <xdr:row>26</xdr:row>
      <xdr:rowOff>294410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/>
      </xdr:nvSpPr>
      <xdr:spPr>
        <a:xfrm>
          <a:off x="10467975" y="7086600"/>
          <a:ext cx="83127" cy="31346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11</xdr:col>
      <xdr:colOff>25112</xdr:colOff>
      <xdr:row>29</xdr:row>
      <xdr:rowOff>7793</xdr:rowOff>
    </xdr:from>
    <xdr:to>
      <xdr:col>12</xdr:col>
      <xdr:colOff>9525</xdr:colOff>
      <xdr:row>29</xdr:row>
      <xdr:rowOff>313459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/>
      </xdr:nvSpPr>
      <xdr:spPr>
        <a:xfrm>
          <a:off x="8226137" y="8056418"/>
          <a:ext cx="193963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9525</xdr:colOff>
      <xdr:row>33</xdr:row>
      <xdr:rowOff>0</xdr:rowOff>
    </xdr:from>
    <xdr:to>
      <xdr:col>21</xdr:col>
      <xdr:colOff>0</xdr:colOff>
      <xdr:row>34</xdr:row>
      <xdr:rowOff>2381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/>
      </xdr:nvSpPr>
      <xdr:spPr>
        <a:xfrm>
          <a:off x="8667750" y="9305925"/>
          <a:ext cx="1152525" cy="316706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12</xdr:col>
      <xdr:colOff>55851</xdr:colOff>
      <xdr:row>31</xdr:row>
      <xdr:rowOff>1</xdr:rowOff>
    </xdr:from>
    <xdr:to>
      <xdr:col>13</xdr:col>
      <xdr:colOff>77499</xdr:colOff>
      <xdr:row>32</xdr:row>
      <xdr:rowOff>28576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/>
      </xdr:nvSpPr>
      <xdr:spPr>
        <a:xfrm>
          <a:off x="8466426" y="8677276"/>
          <a:ext cx="164523" cy="34290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100445</xdr:colOff>
      <xdr:row>11</xdr:row>
      <xdr:rowOff>495300</xdr:rowOff>
    </xdr:from>
    <xdr:to>
      <xdr:col>29</xdr:col>
      <xdr:colOff>114300</xdr:colOff>
      <xdr:row>13</xdr:row>
      <xdr:rowOff>9525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9349220" y="2495550"/>
          <a:ext cx="1795030" cy="4762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Навигация с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/Navigation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period</a:t>
          </a:r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1"/>
            <a:t>15.05.-25.06</a:t>
          </a:r>
        </a:p>
      </xdr:txBody>
    </xdr:sp>
    <xdr:clientData/>
  </xdr:twoCellAnchor>
  <xdr:twoCellAnchor>
    <xdr:from>
      <xdr:col>22</xdr:col>
      <xdr:colOff>35505</xdr:colOff>
      <xdr:row>21</xdr:row>
      <xdr:rowOff>0</xdr:rowOff>
    </xdr:from>
    <xdr:to>
      <xdr:col>25</xdr:col>
      <xdr:colOff>28575</xdr:colOff>
      <xdr:row>21</xdr:row>
      <xdr:rowOff>299820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/>
      </xdr:nvSpPr>
      <xdr:spPr>
        <a:xfrm>
          <a:off x="9998655" y="5534025"/>
          <a:ext cx="383595" cy="2998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25</xdr:col>
      <xdr:colOff>24245</xdr:colOff>
      <xdr:row>22</xdr:row>
      <xdr:rowOff>19050</xdr:rowOff>
    </xdr:from>
    <xdr:to>
      <xdr:col>26</xdr:col>
      <xdr:colOff>50223</xdr:colOff>
      <xdr:row>22</xdr:row>
      <xdr:rowOff>313459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/>
      </xdr:nvSpPr>
      <xdr:spPr>
        <a:xfrm>
          <a:off x="10377920" y="5867400"/>
          <a:ext cx="168853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28575</xdr:colOff>
      <xdr:row>27</xdr:row>
      <xdr:rowOff>0</xdr:rowOff>
    </xdr:from>
    <xdr:to>
      <xdr:col>17</xdr:col>
      <xdr:colOff>113435</xdr:colOff>
      <xdr:row>28</xdr:row>
      <xdr:rowOff>0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/>
      </xdr:nvSpPr>
      <xdr:spPr>
        <a:xfrm>
          <a:off x="9163050" y="7419975"/>
          <a:ext cx="84860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47</xdr:col>
      <xdr:colOff>171450</xdr:colOff>
      <xdr:row>27</xdr:row>
      <xdr:rowOff>313459</xdr:rowOff>
    </xdr:from>
    <xdr:to>
      <xdr:col>48</xdr:col>
      <xdr:colOff>16453</xdr:colOff>
      <xdr:row>28</xdr:row>
      <xdr:rowOff>313459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/>
      </xdr:nvSpPr>
      <xdr:spPr>
        <a:xfrm>
          <a:off x="13630275" y="6142759"/>
          <a:ext cx="121228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190500</xdr:colOff>
      <xdr:row>19</xdr:row>
      <xdr:rowOff>0</xdr:rowOff>
    </xdr:from>
    <xdr:to>
      <xdr:col>21</xdr:col>
      <xdr:colOff>28575</xdr:colOff>
      <xdr:row>19</xdr:row>
      <xdr:rowOff>299820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/>
      </xdr:nvSpPr>
      <xdr:spPr>
        <a:xfrm>
          <a:off x="9324975" y="4905375"/>
          <a:ext cx="523875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21</xdr:col>
      <xdr:colOff>28575</xdr:colOff>
      <xdr:row>20</xdr:row>
      <xdr:rowOff>9525</xdr:rowOff>
    </xdr:from>
    <xdr:to>
      <xdr:col>22</xdr:col>
      <xdr:colOff>45028</xdr:colOff>
      <xdr:row>20</xdr:row>
      <xdr:rowOff>303934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/>
      </xdr:nvSpPr>
      <xdr:spPr>
        <a:xfrm>
          <a:off x="9848850" y="5229225"/>
          <a:ext cx="159328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26</xdr:col>
      <xdr:colOff>66676</xdr:colOff>
      <xdr:row>23</xdr:row>
      <xdr:rowOff>9525</xdr:rowOff>
    </xdr:from>
    <xdr:to>
      <xdr:col>44</xdr:col>
      <xdr:colOff>247650</xdr:colOff>
      <xdr:row>23</xdr:row>
      <xdr:rowOff>309345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/>
      </xdr:nvSpPr>
      <xdr:spPr>
        <a:xfrm>
          <a:off x="10563226" y="6172200"/>
          <a:ext cx="3171824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11</xdr:col>
      <xdr:colOff>161925</xdr:colOff>
      <xdr:row>30</xdr:row>
      <xdr:rowOff>28575</xdr:rowOff>
    </xdr:from>
    <xdr:to>
      <xdr:col>12</xdr:col>
      <xdr:colOff>38100</xdr:colOff>
      <xdr:row>31</xdr:row>
      <xdr:rowOff>866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/>
      </xdr:nvSpPr>
      <xdr:spPr>
        <a:xfrm>
          <a:off x="8362950" y="8391525"/>
          <a:ext cx="85725" cy="28661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0</xdr:colOff>
      <xdr:row>34</xdr:row>
      <xdr:rowOff>305666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/>
      </xdr:nvSpPr>
      <xdr:spPr>
        <a:xfrm>
          <a:off x="9277350" y="8029575"/>
          <a:ext cx="22860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44</xdr:col>
      <xdr:colOff>247650</xdr:colOff>
      <xdr:row>34</xdr:row>
      <xdr:rowOff>295275</xdr:rowOff>
    </xdr:from>
    <xdr:to>
      <xdr:col>46</xdr:col>
      <xdr:colOff>9525</xdr:colOff>
      <xdr:row>35</xdr:row>
      <xdr:rowOff>286616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/>
      </xdr:nvSpPr>
      <xdr:spPr>
        <a:xfrm>
          <a:off x="13192125" y="8324850"/>
          <a:ext cx="9525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47</xdr:col>
      <xdr:colOff>9525</xdr:colOff>
      <xdr:row>36</xdr:row>
      <xdr:rowOff>304800</xdr:rowOff>
    </xdr:from>
    <xdr:to>
      <xdr:col>47</xdr:col>
      <xdr:colOff>190500</xdr:colOff>
      <xdr:row>38</xdr:row>
      <xdr:rowOff>1731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/>
      </xdr:nvSpPr>
      <xdr:spPr>
        <a:xfrm>
          <a:off x="14011275" y="10553700"/>
          <a:ext cx="180975" cy="325581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57150</xdr:colOff>
      <xdr:row>36</xdr:row>
      <xdr:rowOff>0</xdr:rowOff>
    </xdr:from>
    <xdr:to>
      <xdr:col>46</xdr:col>
      <xdr:colOff>152400</xdr:colOff>
      <xdr:row>36</xdr:row>
      <xdr:rowOff>305666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/>
      </xdr:nvSpPr>
      <xdr:spPr>
        <a:xfrm>
          <a:off x="13335000" y="8658225"/>
          <a:ext cx="9525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47</xdr:col>
      <xdr:colOff>200025</xdr:colOff>
      <xdr:row>37</xdr:row>
      <xdr:rowOff>304800</xdr:rowOff>
    </xdr:from>
    <xdr:to>
      <xdr:col>49</xdr:col>
      <xdr:colOff>66675</xdr:colOff>
      <xdr:row>38</xdr:row>
      <xdr:rowOff>304800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SpPr/>
      </xdr:nvSpPr>
      <xdr:spPr>
        <a:xfrm>
          <a:off x="13658850" y="9277350"/>
          <a:ext cx="200025" cy="314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142875</xdr:colOff>
      <xdr:row>15</xdr:row>
      <xdr:rowOff>0</xdr:rowOff>
    </xdr:from>
    <xdr:to>
      <xdr:col>14</xdr:col>
      <xdr:colOff>228600</xdr:colOff>
      <xdr:row>16</xdr:row>
      <xdr:rowOff>0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SpPr/>
      </xdr:nvSpPr>
      <xdr:spPr>
        <a:xfrm>
          <a:off x="8801100" y="3590925"/>
          <a:ext cx="85725" cy="3714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7</xdr:col>
      <xdr:colOff>257175</xdr:colOff>
      <xdr:row>12</xdr:row>
      <xdr:rowOff>1</xdr:rowOff>
    </xdr:from>
    <xdr:to>
      <xdr:col>7</xdr:col>
      <xdr:colOff>523874</xdr:colOff>
      <xdr:row>13</xdr:row>
      <xdr:rowOff>9526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SpPr/>
      </xdr:nvSpPr>
      <xdr:spPr>
        <a:xfrm>
          <a:off x="7591425" y="2514601"/>
          <a:ext cx="266699" cy="4572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7</xdr:col>
      <xdr:colOff>9524</xdr:colOff>
      <xdr:row>3</xdr:row>
      <xdr:rowOff>962025</xdr:rowOff>
    </xdr:from>
    <xdr:to>
      <xdr:col>7</xdr:col>
      <xdr:colOff>247649</xdr:colOff>
      <xdr:row>12</xdr:row>
      <xdr:rowOff>0</xdr:rowOff>
    </xdr:to>
    <xdr:sp macro="" textlink="">
      <xdr:nvSpPr>
        <xdr:cNvPr id="30" name="Прямоугольник 29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SpPr/>
      </xdr:nvSpPr>
      <xdr:spPr>
        <a:xfrm>
          <a:off x="7343774" y="1990725"/>
          <a:ext cx="238125" cy="5238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19049</xdr:colOff>
      <xdr:row>18</xdr:row>
      <xdr:rowOff>9525</xdr:rowOff>
    </xdr:from>
    <xdr:to>
      <xdr:col>17</xdr:col>
      <xdr:colOff>180974</xdr:colOff>
      <xdr:row>18</xdr:row>
      <xdr:rowOff>294409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SpPr/>
      </xdr:nvSpPr>
      <xdr:spPr>
        <a:xfrm>
          <a:off x="9153524" y="4600575"/>
          <a:ext cx="161925" cy="2848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76201</xdr:colOff>
      <xdr:row>17</xdr:row>
      <xdr:rowOff>19050</xdr:rowOff>
    </xdr:from>
    <xdr:to>
      <xdr:col>17</xdr:col>
      <xdr:colOff>0</xdr:colOff>
      <xdr:row>18</xdr:row>
      <xdr:rowOff>4545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SpPr/>
      </xdr:nvSpPr>
      <xdr:spPr>
        <a:xfrm>
          <a:off x="8982076" y="4295775"/>
          <a:ext cx="152399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13</xdr:col>
      <xdr:colOff>95250</xdr:colOff>
      <xdr:row>32</xdr:row>
      <xdr:rowOff>0</xdr:rowOff>
    </xdr:from>
    <xdr:to>
      <xdr:col>14</xdr:col>
      <xdr:colOff>159328</xdr:colOff>
      <xdr:row>32</xdr:row>
      <xdr:rowOff>294409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SpPr/>
      </xdr:nvSpPr>
      <xdr:spPr>
        <a:xfrm>
          <a:off x="8648700" y="8991600"/>
          <a:ext cx="168853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26630</xdr:colOff>
      <xdr:row>3</xdr:row>
      <xdr:rowOff>969819</xdr:rowOff>
    </xdr:from>
    <xdr:to>
      <xdr:col>10</xdr:col>
      <xdr:colOff>1</xdr:colOff>
      <xdr:row>11</xdr:row>
      <xdr:rowOff>307183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7627580" y="1998519"/>
          <a:ext cx="211496" cy="30891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9</xdr:col>
      <xdr:colOff>80964</xdr:colOff>
      <xdr:row>12</xdr:row>
      <xdr:rowOff>8659</xdr:rowOff>
    </xdr:from>
    <xdr:to>
      <xdr:col>10</xdr:col>
      <xdr:colOff>200025</xdr:colOff>
      <xdr:row>13</xdr:row>
      <xdr:rowOff>20566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7834314" y="2323234"/>
          <a:ext cx="204786" cy="3262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11</xdr:col>
      <xdr:colOff>27492</xdr:colOff>
      <xdr:row>13</xdr:row>
      <xdr:rowOff>21432</xdr:rowOff>
    </xdr:from>
    <xdr:to>
      <xdr:col>15</xdr:col>
      <xdr:colOff>76200</xdr:colOff>
      <xdr:row>13</xdr:row>
      <xdr:rowOff>609600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8076117" y="2650332"/>
          <a:ext cx="686883" cy="5881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67541</xdr:colOff>
      <xdr:row>13</xdr:row>
      <xdr:rowOff>628650</xdr:rowOff>
    </xdr:from>
    <xdr:to>
      <xdr:col>16</xdr:col>
      <xdr:colOff>226869</xdr:colOff>
      <xdr:row>14</xdr:row>
      <xdr:rowOff>284884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8840066" y="3257550"/>
          <a:ext cx="159328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43</xdr:col>
      <xdr:colOff>262370</xdr:colOff>
      <xdr:row>20</xdr:row>
      <xdr:rowOff>0</xdr:rowOff>
    </xdr:from>
    <xdr:to>
      <xdr:col>46</xdr:col>
      <xdr:colOff>9525</xdr:colOff>
      <xdr:row>20</xdr:row>
      <xdr:rowOff>299820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>
        <a:xfrm>
          <a:off x="13387820" y="4829175"/>
          <a:ext cx="261505" cy="29982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45</xdr:col>
      <xdr:colOff>36369</xdr:colOff>
      <xdr:row>21</xdr:row>
      <xdr:rowOff>9526</xdr:rowOff>
    </xdr:from>
    <xdr:to>
      <xdr:col>45</xdr:col>
      <xdr:colOff>157595</xdr:colOff>
      <xdr:row>21</xdr:row>
      <xdr:rowOff>303935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13495194" y="5153026"/>
          <a:ext cx="121226" cy="294409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28</xdr:col>
      <xdr:colOff>152400</xdr:colOff>
      <xdr:row>22</xdr:row>
      <xdr:rowOff>0</xdr:rowOff>
    </xdr:from>
    <xdr:to>
      <xdr:col>28</xdr:col>
      <xdr:colOff>235527</xdr:colOff>
      <xdr:row>22</xdr:row>
      <xdr:rowOff>313460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/>
      </xdr:nvSpPr>
      <xdr:spPr>
        <a:xfrm>
          <a:off x="10706100" y="5781675"/>
          <a:ext cx="83127" cy="31346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34637</xdr:colOff>
      <xdr:row>24</xdr:row>
      <xdr:rowOff>303068</xdr:rowOff>
    </xdr:from>
    <xdr:to>
      <xdr:col>16</xdr:col>
      <xdr:colOff>0</xdr:colOff>
      <xdr:row>25</xdr:row>
      <xdr:rowOff>294409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/>
      </xdr:nvSpPr>
      <xdr:spPr>
        <a:xfrm>
          <a:off x="8578562" y="6703868"/>
          <a:ext cx="193963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104775</xdr:colOff>
      <xdr:row>28</xdr:row>
      <xdr:rowOff>304800</xdr:rowOff>
    </xdr:from>
    <xdr:to>
      <xdr:col>20</xdr:col>
      <xdr:colOff>0</xdr:colOff>
      <xdr:row>30</xdr:row>
      <xdr:rowOff>2381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/>
      </xdr:nvSpPr>
      <xdr:spPr>
        <a:xfrm>
          <a:off x="9153525" y="7962900"/>
          <a:ext cx="304800" cy="326231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234661</xdr:colOff>
      <xdr:row>27</xdr:row>
      <xdr:rowOff>285750</xdr:rowOff>
    </xdr:from>
    <xdr:to>
      <xdr:col>17</xdr:col>
      <xdr:colOff>95250</xdr:colOff>
      <xdr:row>29</xdr:row>
      <xdr:rowOff>0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/>
      </xdr:nvSpPr>
      <xdr:spPr>
        <a:xfrm>
          <a:off x="9007186" y="7639050"/>
          <a:ext cx="136814" cy="34290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43295</xdr:colOff>
      <xdr:row>4</xdr:row>
      <xdr:rowOff>8659</xdr:rowOff>
    </xdr:from>
    <xdr:to>
      <xdr:col>30</xdr:col>
      <xdr:colOff>0</xdr:colOff>
      <xdr:row>12</xdr:row>
      <xdr:rowOff>171450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/>
      </xdr:nvSpPr>
      <xdr:spPr>
        <a:xfrm>
          <a:off x="9092045" y="2000250"/>
          <a:ext cx="1795030" cy="48577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Навигация с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/Navigation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period</a:t>
          </a:r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1"/>
            <a:t>15.05.-25.06</a:t>
          </a:r>
        </a:p>
      </xdr:txBody>
    </xdr:sp>
    <xdr:clientData/>
  </xdr:twoCellAnchor>
  <xdr:twoCellAnchor>
    <xdr:from>
      <xdr:col>24</xdr:col>
      <xdr:colOff>6930</xdr:colOff>
      <xdr:row>17</xdr:row>
      <xdr:rowOff>19050</xdr:rowOff>
    </xdr:from>
    <xdr:to>
      <xdr:col>28</xdr:col>
      <xdr:colOff>57150</xdr:colOff>
      <xdr:row>18</xdr:row>
      <xdr:rowOff>4545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/>
      </xdr:nvSpPr>
      <xdr:spPr>
        <a:xfrm>
          <a:off x="9998655" y="3905250"/>
          <a:ext cx="612195" cy="2998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28</xdr:col>
      <xdr:colOff>33770</xdr:colOff>
      <xdr:row>18</xdr:row>
      <xdr:rowOff>19050</xdr:rowOff>
    </xdr:from>
    <xdr:to>
      <xdr:col>28</xdr:col>
      <xdr:colOff>202623</xdr:colOff>
      <xdr:row>18</xdr:row>
      <xdr:rowOff>313459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/>
      </xdr:nvSpPr>
      <xdr:spPr>
        <a:xfrm>
          <a:off x="10587470" y="4219575"/>
          <a:ext cx="168853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104775</xdr:colOff>
      <xdr:row>23</xdr:row>
      <xdr:rowOff>9525</xdr:rowOff>
    </xdr:from>
    <xdr:to>
      <xdr:col>18</xdr:col>
      <xdr:colOff>75335</xdr:colOff>
      <xdr:row>24</xdr:row>
      <xdr:rowOff>9525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/>
      </xdr:nvSpPr>
      <xdr:spPr>
        <a:xfrm>
          <a:off x="9153525" y="6105525"/>
          <a:ext cx="84860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171450</xdr:colOff>
      <xdr:row>23</xdr:row>
      <xdr:rowOff>313459</xdr:rowOff>
    </xdr:from>
    <xdr:to>
      <xdr:col>47</xdr:col>
      <xdr:colOff>16453</xdr:colOff>
      <xdr:row>24</xdr:row>
      <xdr:rowOff>313459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/>
      </xdr:nvSpPr>
      <xdr:spPr>
        <a:xfrm>
          <a:off x="14230350" y="6142759"/>
          <a:ext cx="121228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190500</xdr:colOff>
      <xdr:row>15</xdr:row>
      <xdr:rowOff>0</xdr:rowOff>
    </xdr:from>
    <xdr:to>
      <xdr:col>22</xdr:col>
      <xdr:colOff>123825</xdr:colOff>
      <xdr:row>15</xdr:row>
      <xdr:rowOff>299820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/>
      </xdr:nvSpPr>
      <xdr:spPr>
        <a:xfrm>
          <a:off x="8963025" y="3257550"/>
          <a:ext cx="847725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123825</xdr:colOff>
      <xdr:row>16</xdr:row>
      <xdr:rowOff>0</xdr:rowOff>
    </xdr:from>
    <xdr:to>
      <xdr:col>23</xdr:col>
      <xdr:colOff>121228</xdr:colOff>
      <xdr:row>16</xdr:row>
      <xdr:rowOff>294409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/>
      </xdr:nvSpPr>
      <xdr:spPr>
        <a:xfrm>
          <a:off x="9810750" y="3571875"/>
          <a:ext cx="159328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28</xdr:col>
      <xdr:colOff>209550</xdr:colOff>
      <xdr:row>19</xdr:row>
      <xdr:rowOff>9525</xdr:rowOff>
    </xdr:from>
    <xdr:to>
      <xdr:col>43</xdr:col>
      <xdr:colOff>247649</xdr:colOff>
      <xdr:row>19</xdr:row>
      <xdr:rowOff>309345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/>
      </xdr:nvSpPr>
      <xdr:spPr>
        <a:xfrm>
          <a:off x="10763250" y="4524375"/>
          <a:ext cx="2609849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152400</xdr:colOff>
      <xdr:row>26</xdr:row>
      <xdr:rowOff>295275</xdr:rowOff>
    </xdr:from>
    <xdr:to>
      <xdr:col>16</xdr:col>
      <xdr:colOff>238125</xdr:colOff>
      <xdr:row>27</xdr:row>
      <xdr:rowOff>286616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SpPr/>
      </xdr:nvSpPr>
      <xdr:spPr>
        <a:xfrm>
          <a:off x="8924925" y="7334250"/>
          <a:ext cx="85725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22</xdr:col>
      <xdr:colOff>0</xdr:colOff>
      <xdr:row>30</xdr:row>
      <xdr:rowOff>305666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SpPr/>
      </xdr:nvSpPr>
      <xdr:spPr>
        <a:xfrm>
          <a:off x="9458325" y="8286750"/>
          <a:ext cx="22860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43</xdr:col>
      <xdr:colOff>247650</xdr:colOff>
      <xdr:row>30</xdr:row>
      <xdr:rowOff>295275</xdr:rowOff>
    </xdr:from>
    <xdr:to>
      <xdr:col>45</xdr:col>
      <xdr:colOff>9525</xdr:colOff>
      <xdr:row>31</xdr:row>
      <xdr:rowOff>286616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SpPr/>
      </xdr:nvSpPr>
      <xdr:spPr>
        <a:xfrm>
          <a:off x="13792200" y="8324850"/>
          <a:ext cx="9525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9525</xdr:colOff>
      <xdr:row>32</xdr:row>
      <xdr:rowOff>304800</xdr:rowOff>
    </xdr:from>
    <xdr:to>
      <xdr:col>46</xdr:col>
      <xdr:colOff>152400</xdr:colOff>
      <xdr:row>34</xdr:row>
      <xdr:rowOff>1731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/>
      </xdr:nvSpPr>
      <xdr:spPr>
        <a:xfrm>
          <a:off x="14068425" y="8963025"/>
          <a:ext cx="142875" cy="325581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45</xdr:col>
      <xdr:colOff>57150</xdr:colOff>
      <xdr:row>32</xdr:row>
      <xdr:rowOff>0</xdr:rowOff>
    </xdr:from>
    <xdr:to>
      <xdr:col>45</xdr:col>
      <xdr:colOff>152400</xdr:colOff>
      <xdr:row>32</xdr:row>
      <xdr:rowOff>305666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SpPr/>
      </xdr:nvSpPr>
      <xdr:spPr>
        <a:xfrm>
          <a:off x="13935075" y="8658225"/>
          <a:ext cx="9525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200025</xdr:colOff>
      <xdr:row>33</xdr:row>
      <xdr:rowOff>304800</xdr:rowOff>
    </xdr:from>
    <xdr:to>
      <xdr:col>48</xdr:col>
      <xdr:colOff>66675</xdr:colOff>
      <xdr:row>34</xdr:row>
      <xdr:rowOff>304800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SpPr/>
      </xdr:nvSpPr>
      <xdr:spPr>
        <a:xfrm>
          <a:off x="13839825" y="9534525"/>
          <a:ext cx="200025" cy="314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19050</xdr:colOff>
      <xdr:row>26</xdr:row>
      <xdr:rowOff>0</xdr:rowOff>
    </xdr:from>
    <xdr:to>
      <xdr:col>16</xdr:col>
      <xdr:colOff>142875</xdr:colOff>
      <xdr:row>27</xdr:row>
      <xdr:rowOff>11906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/>
      </xdr:nvSpPr>
      <xdr:spPr>
        <a:xfrm>
          <a:off x="8791575" y="7038975"/>
          <a:ext cx="123825" cy="326231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76200</xdr:colOff>
      <xdr:row>13</xdr:row>
      <xdr:rowOff>0</xdr:rowOff>
    </xdr:from>
    <xdr:to>
      <xdr:col>16</xdr:col>
      <xdr:colOff>76200</xdr:colOff>
      <xdr:row>13</xdr:row>
      <xdr:rowOff>619125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SpPr/>
      </xdr:nvSpPr>
      <xdr:spPr>
        <a:xfrm>
          <a:off x="8763000" y="2628900"/>
          <a:ext cx="85725" cy="6191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12</xdr:row>
      <xdr:rowOff>0</xdr:rowOff>
    </xdr:from>
    <xdr:to>
      <xdr:col>20</xdr:col>
      <xdr:colOff>76200</xdr:colOff>
      <xdr:row>13</xdr:row>
      <xdr:rowOff>0</xdr:rowOff>
    </xdr:to>
    <xdr:sp macro="" textlink="">
      <xdr:nvSpPr>
        <xdr:cNvPr id="2" name="Rectangle 185">
          <a:extLst>
            <a:ext uri="{FF2B5EF4-FFF2-40B4-BE49-F238E27FC236}">
              <a16:creationId xmlns:a16="http://schemas.microsoft.com/office/drawing/2014/main" xmlns="" id="{B2D4F294-1ED8-44E4-8C43-322B11D72DCA}"/>
            </a:ext>
          </a:extLst>
        </xdr:cNvPr>
        <xdr:cNvSpPr>
          <a:spLocks noChangeArrowheads="1"/>
        </xdr:cNvSpPr>
      </xdr:nvSpPr>
      <xdr:spPr bwMode="auto">
        <a:xfrm>
          <a:off x="10144125" y="3257550"/>
          <a:ext cx="342900" cy="314325"/>
        </a:xfrm>
        <a:prstGeom prst="rect">
          <a:avLst/>
        </a:prstGeom>
        <a:solidFill>
          <a:srgbClr val="C0504D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112355</xdr:colOff>
      <xdr:row>13</xdr:row>
      <xdr:rowOff>9524</xdr:rowOff>
    </xdr:from>
    <xdr:to>
      <xdr:col>9</xdr:col>
      <xdr:colOff>133350</xdr:colOff>
      <xdr:row>13</xdr:row>
      <xdr:rowOff>297657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7989530" y="2971799"/>
          <a:ext cx="221020" cy="2881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9</xdr:col>
      <xdr:colOff>138114</xdr:colOff>
      <xdr:row>14</xdr:row>
      <xdr:rowOff>8659</xdr:rowOff>
    </xdr:from>
    <xdr:to>
      <xdr:col>11</xdr:col>
      <xdr:colOff>104775</xdr:colOff>
      <xdr:row>15</xdr:row>
      <xdr:rowOff>20566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8215314" y="3285259"/>
          <a:ext cx="204786" cy="3262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11</xdr:col>
      <xdr:colOff>122742</xdr:colOff>
      <xdr:row>15</xdr:row>
      <xdr:rowOff>11907</xdr:rowOff>
    </xdr:from>
    <xdr:to>
      <xdr:col>14</xdr:col>
      <xdr:colOff>57150</xdr:colOff>
      <xdr:row>15</xdr:row>
      <xdr:rowOff>361950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>
        <a:xfrm>
          <a:off x="8438067" y="3602832"/>
          <a:ext cx="391608" cy="3500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181842</xdr:colOff>
      <xdr:row>16</xdr:row>
      <xdr:rowOff>0</xdr:rowOff>
    </xdr:from>
    <xdr:to>
      <xdr:col>14</xdr:col>
      <xdr:colOff>238126</xdr:colOff>
      <xdr:row>16</xdr:row>
      <xdr:rowOff>284884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/>
      </xdr:nvSpPr>
      <xdr:spPr>
        <a:xfrm>
          <a:off x="8954367" y="3962400"/>
          <a:ext cx="56284" cy="2848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44</xdr:col>
      <xdr:colOff>262370</xdr:colOff>
      <xdr:row>24</xdr:row>
      <xdr:rowOff>0</xdr:rowOff>
    </xdr:from>
    <xdr:to>
      <xdr:col>47</xdr:col>
      <xdr:colOff>9525</xdr:colOff>
      <xdr:row>24</xdr:row>
      <xdr:rowOff>299820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>
        <a:xfrm>
          <a:off x="13864070" y="6477000"/>
          <a:ext cx="261505" cy="29982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36369</xdr:colOff>
      <xdr:row>25</xdr:row>
      <xdr:rowOff>9526</xdr:rowOff>
    </xdr:from>
    <xdr:to>
      <xdr:col>46</xdr:col>
      <xdr:colOff>157595</xdr:colOff>
      <xdr:row>25</xdr:row>
      <xdr:rowOff>303935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>
        <a:xfrm>
          <a:off x="13971444" y="6800851"/>
          <a:ext cx="121226" cy="294409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21</xdr:col>
      <xdr:colOff>114300</xdr:colOff>
      <xdr:row>25</xdr:row>
      <xdr:rowOff>304800</xdr:rowOff>
    </xdr:from>
    <xdr:to>
      <xdr:col>22</xdr:col>
      <xdr:colOff>54552</xdr:colOff>
      <xdr:row>26</xdr:row>
      <xdr:rowOff>303935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>
        <a:xfrm>
          <a:off x="10048875" y="7096125"/>
          <a:ext cx="83127" cy="31346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12</xdr:col>
      <xdr:colOff>101312</xdr:colOff>
      <xdr:row>28</xdr:row>
      <xdr:rowOff>293543</xdr:rowOff>
    </xdr:from>
    <xdr:to>
      <xdr:col>14</xdr:col>
      <xdr:colOff>47625</xdr:colOff>
      <xdr:row>29</xdr:row>
      <xdr:rowOff>284884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/>
      </xdr:nvSpPr>
      <xdr:spPr>
        <a:xfrm>
          <a:off x="8626187" y="8027843"/>
          <a:ext cx="193963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141576</xdr:colOff>
      <xdr:row>30</xdr:row>
      <xdr:rowOff>295276</xdr:rowOff>
    </xdr:from>
    <xdr:to>
      <xdr:col>15</xdr:col>
      <xdr:colOff>58449</xdr:colOff>
      <xdr:row>32</xdr:row>
      <xdr:rowOff>9526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8914101" y="8658226"/>
          <a:ext cx="164523" cy="34290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100445</xdr:colOff>
      <xdr:row>11</xdr:row>
      <xdr:rowOff>495300</xdr:rowOff>
    </xdr:from>
    <xdr:to>
      <xdr:col>29</xdr:col>
      <xdr:colOff>114300</xdr:colOff>
      <xdr:row>13</xdr:row>
      <xdr:rowOff>9525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/>
      </xdr:nvSpPr>
      <xdr:spPr>
        <a:xfrm>
          <a:off x="9349220" y="2495550"/>
          <a:ext cx="1795030" cy="4762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Навигация с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/Navigation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period</a:t>
          </a:r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1"/>
            <a:t>15.05.-25.06</a:t>
          </a:r>
        </a:p>
      </xdr:txBody>
    </xdr:sp>
    <xdr:clientData/>
  </xdr:twoCellAnchor>
  <xdr:twoCellAnchor>
    <xdr:from>
      <xdr:col>21</xdr:col>
      <xdr:colOff>92656</xdr:colOff>
      <xdr:row>21</xdr:row>
      <xdr:rowOff>19050</xdr:rowOff>
    </xdr:from>
    <xdr:to>
      <xdr:col>23</xdr:col>
      <xdr:colOff>133350</xdr:colOff>
      <xdr:row>22</xdr:row>
      <xdr:rowOff>4545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10027231" y="5553075"/>
          <a:ext cx="269294" cy="2998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23</xdr:col>
      <xdr:colOff>138545</xdr:colOff>
      <xdr:row>22</xdr:row>
      <xdr:rowOff>9525</xdr:rowOff>
    </xdr:from>
    <xdr:to>
      <xdr:col>25</xdr:col>
      <xdr:colOff>2598</xdr:colOff>
      <xdr:row>22</xdr:row>
      <xdr:rowOff>303934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10301720" y="5857875"/>
          <a:ext cx="168853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114300</xdr:colOff>
      <xdr:row>27</xdr:row>
      <xdr:rowOff>9525</xdr:rowOff>
    </xdr:from>
    <xdr:to>
      <xdr:col>16</xdr:col>
      <xdr:colOff>56285</xdr:colOff>
      <xdr:row>28</xdr:row>
      <xdr:rowOff>9525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/>
      </xdr:nvSpPr>
      <xdr:spPr>
        <a:xfrm>
          <a:off x="9134475" y="7429500"/>
          <a:ext cx="84860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47</xdr:col>
      <xdr:colOff>171450</xdr:colOff>
      <xdr:row>27</xdr:row>
      <xdr:rowOff>313459</xdr:rowOff>
    </xdr:from>
    <xdr:to>
      <xdr:col>48</xdr:col>
      <xdr:colOff>16453</xdr:colOff>
      <xdr:row>28</xdr:row>
      <xdr:rowOff>313459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14287500" y="7733434"/>
          <a:ext cx="121228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19051</xdr:colOff>
      <xdr:row>19</xdr:row>
      <xdr:rowOff>0</xdr:rowOff>
    </xdr:from>
    <xdr:to>
      <xdr:col>20</xdr:col>
      <xdr:colOff>142876</xdr:colOff>
      <xdr:row>19</xdr:row>
      <xdr:rowOff>299820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267826" y="4905375"/>
          <a:ext cx="609600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133350</xdr:colOff>
      <xdr:row>20</xdr:row>
      <xdr:rowOff>0</xdr:rowOff>
    </xdr:from>
    <xdr:to>
      <xdr:col>21</xdr:col>
      <xdr:colOff>92653</xdr:colOff>
      <xdr:row>20</xdr:row>
      <xdr:rowOff>294409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9867900" y="5219700"/>
          <a:ext cx="159328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25</xdr:col>
      <xdr:colOff>9525</xdr:colOff>
      <xdr:row>23</xdr:row>
      <xdr:rowOff>9525</xdr:rowOff>
    </xdr:from>
    <xdr:to>
      <xdr:col>44</xdr:col>
      <xdr:colOff>247650</xdr:colOff>
      <xdr:row>23</xdr:row>
      <xdr:rowOff>309345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/>
      </xdr:nvSpPr>
      <xdr:spPr>
        <a:xfrm>
          <a:off x="10477500" y="6172200"/>
          <a:ext cx="3371850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38100</xdr:colOff>
      <xdr:row>30</xdr:row>
      <xdr:rowOff>19050</xdr:rowOff>
    </xdr:from>
    <xdr:to>
      <xdr:col>14</xdr:col>
      <xdr:colOff>123825</xdr:colOff>
      <xdr:row>30</xdr:row>
      <xdr:rowOff>305666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/>
      </xdr:nvSpPr>
      <xdr:spPr>
        <a:xfrm>
          <a:off x="8810625" y="8382000"/>
          <a:ext cx="85725" cy="28661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44</xdr:col>
      <xdr:colOff>247650</xdr:colOff>
      <xdr:row>33</xdr:row>
      <xdr:rowOff>0</xdr:rowOff>
    </xdr:from>
    <xdr:to>
      <xdr:col>46</xdr:col>
      <xdr:colOff>9525</xdr:colOff>
      <xdr:row>33</xdr:row>
      <xdr:rowOff>286616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SpPr/>
      </xdr:nvSpPr>
      <xdr:spPr>
        <a:xfrm>
          <a:off x="13849350" y="9915525"/>
          <a:ext cx="9525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47</xdr:col>
      <xdr:colOff>9525</xdr:colOff>
      <xdr:row>34</xdr:row>
      <xdr:rowOff>304800</xdr:rowOff>
    </xdr:from>
    <xdr:to>
      <xdr:col>47</xdr:col>
      <xdr:colOff>190500</xdr:colOff>
      <xdr:row>36</xdr:row>
      <xdr:rowOff>1731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SpPr/>
      </xdr:nvSpPr>
      <xdr:spPr>
        <a:xfrm>
          <a:off x="14125575" y="10553700"/>
          <a:ext cx="180975" cy="325581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57150</xdr:colOff>
      <xdr:row>34</xdr:row>
      <xdr:rowOff>0</xdr:rowOff>
    </xdr:from>
    <xdr:to>
      <xdr:col>46</xdr:col>
      <xdr:colOff>152400</xdr:colOff>
      <xdr:row>34</xdr:row>
      <xdr:rowOff>305666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SpPr/>
      </xdr:nvSpPr>
      <xdr:spPr>
        <a:xfrm>
          <a:off x="13992225" y="10248900"/>
          <a:ext cx="9525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47</xdr:col>
      <xdr:colOff>200025</xdr:colOff>
      <xdr:row>35</xdr:row>
      <xdr:rowOff>304800</xdr:rowOff>
    </xdr:from>
    <xdr:to>
      <xdr:col>49</xdr:col>
      <xdr:colOff>66675</xdr:colOff>
      <xdr:row>36</xdr:row>
      <xdr:rowOff>304800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SpPr/>
      </xdr:nvSpPr>
      <xdr:spPr>
        <a:xfrm>
          <a:off x="14316075" y="10868025"/>
          <a:ext cx="200025" cy="314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66675</xdr:colOff>
      <xdr:row>15</xdr:row>
      <xdr:rowOff>0</xdr:rowOff>
    </xdr:from>
    <xdr:to>
      <xdr:col>14</xdr:col>
      <xdr:colOff>152400</xdr:colOff>
      <xdr:row>16</xdr:row>
      <xdr:rowOff>0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SpPr/>
      </xdr:nvSpPr>
      <xdr:spPr>
        <a:xfrm>
          <a:off x="8839200" y="3590925"/>
          <a:ext cx="85725" cy="3714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7</xdr:col>
      <xdr:colOff>257175</xdr:colOff>
      <xdr:row>12</xdr:row>
      <xdr:rowOff>1</xdr:rowOff>
    </xdr:from>
    <xdr:to>
      <xdr:col>7</xdr:col>
      <xdr:colOff>523874</xdr:colOff>
      <xdr:row>13</xdr:row>
      <xdr:rowOff>9526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SpPr/>
      </xdr:nvSpPr>
      <xdr:spPr>
        <a:xfrm>
          <a:off x="7591425" y="2514601"/>
          <a:ext cx="266699" cy="4572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7</xdr:col>
      <xdr:colOff>9524</xdr:colOff>
      <xdr:row>3</xdr:row>
      <xdr:rowOff>962025</xdr:rowOff>
    </xdr:from>
    <xdr:to>
      <xdr:col>7</xdr:col>
      <xdr:colOff>247649</xdr:colOff>
      <xdr:row>12</xdr:row>
      <xdr:rowOff>0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SpPr/>
      </xdr:nvSpPr>
      <xdr:spPr>
        <a:xfrm>
          <a:off x="7343774" y="1990725"/>
          <a:ext cx="238125" cy="5238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19049</xdr:colOff>
      <xdr:row>18</xdr:row>
      <xdr:rowOff>9525</xdr:rowOff>
    </xdr:from>
    <xdr:to>
      <xdr:col>17</xdr:col>
      <xdr:colOff>28575</xdr:colOff>
      <xdr:row>18</xdr:row>
      <xdr:rowOff>294409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SpPr/>
      </xdr:nvSpPr>
      <xdr:spPr>
        <a:xfrm>
          <a:off x="9182099" y="4600575"/>
          <a:ext cx="95251" cy="2848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1</xdr:colOff>
      <xdr:row>17</xdr:row>
      <xdr:rowOff>9525</xdr:rowOff>
    </xdr:from>
    <xdr:to>
      <xdr:col>16</xdr:col>
      <xdr:colOff>9525</xdr:colOff>
      <xdr:row>17</xdr:row>
      <xdr:rowOff>309345</xdr:rowOff>
    </xdr:to>
    <xdr:sp macro="" textlink="">
      <xdr:nvSpPr>
        <xdr:cNvPr id="30" name="Прямоугольник 29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SpPr/>
      </xdr:nvSpPr>
      <xdr:spPr>
        <a:xfrm>
          <a:off x="9020176" y="4286250"/>
          <a:ext cx="152399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85725</xdr:colOff>
      <xdr:row>32</xdr:row>
      <xdr:rowOff>9525</xdr:rowOff>
    </xdr:from>
    <xdr:to>
      <xdr:col>17</xdr:col>
      <xdr:colOff>0</xdr:colOff>
      <xdr:row>32</xdr:row>
      <xdr:rowOff>303934</xdr:rowOff>
    </xdr:to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xmlns="" id="{00000000-0008-0000-0700-00001F000000}"/>
            </a:ext>
          </a:extLst>
        </xdr:cNvPr>
        <xdr:cNvSpPr/>
      </xdr:nvSpPr>
      <xdr:spPr>
        <a:xfrm>
          <a:off x="9105900" y="9001125"/>
          <a:ext cx="142875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55204</xdr:colOff>
      <xdr:row>11</xdr:row>
      <xdr:rowOff>17319</xdr:rowOff>
    </xdr:from>
    <xdr:to>
      <xdr:col>8</xdr:col>
      <xdr:colOff>139630</xdr:colOff>
      <xdr:row>12</xdr:row>
      <xdr:rowOff>11908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7456129" y="2017569"/>
          <a:ext cx="284451" cy="30891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8</xdr:col>
      <xdr:colOff>119064</xdr:colOff>
      <xdr:row>12</xdr:row>
      <xdr:rowOff>8659</xdr:rowOff>
    </xdr:from>
    <xdr:to>
      <xdr:col>10</xdr:col>
      <xdr:colOff>147205</xdr:colOff>
      <xdr:row>13</xdr:row>
      <xdr:rowOff>20566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7720014" y="2323234"/>
          <a:ext cx="266266" cy="3262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10</xdr:col>
      <xdr:colOff>141792</xdr:colOff>
      <xdr:row>13</xdr:row>
      <xdr:rowOff>11907</xdr:rowOff>
    </xdr:from>
    <xdr:to>
      <xdr:col>14</xdr:col>
      <xdr:colOff>86590</xdr:colOff>
      <xdr:row>14</xdr:row>
      <xdr:rowOff>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>
        <a:xfrm>
          <a:off x="7980867" y="2640807"/>
          <a:ext cx="649648" cy="3024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86591</xdr:colOff>
      <xdr:row>14</xdr:row>
      <xdr:rowOff>0</xdr:rowOff>
    </xdr:from>
    <xdr:to>
      <xdr:col>16</xdr:col>
      <xdr:colOff>17319</xdr:colOff>
      <xdr:row>14</xdr:row>
      <xdr:rowOff>294409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/>
      </xdr:nvSpPr>
      <xdr:spPr>
        <a:xfrm>
          <a:off x="8630516" y="2943225"/>
          <a:ext cx="159328" cy="2944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62345</xdr:colOff>
      <xdr:row>16</xdr:row>
      <xdr:rowOff>9525</xdr:rowOff>
    </xdr:from>
    <xdr:to>
      <xdr:col>24</xdr:col>
      <xdr:colOff>38100</xdr:colOff>
      <xdr:row>16</xdr:row>
      <xdr:rowOff>309345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>
        <a:xfrm>
          <a:off x="9749270" y="3581400"/>
          <a:ext cx="280555" cy="29982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83994</xdr:colOff>
      <xdr:row>17</xdr:row>
      <xdr:rowOff>9526</xdr:rowOff>
    </xdr:from>
    <xdr:to>
      <xdr:col>23</xdr:col>
      <xdr:colOff>123825</xdr:colOff>
      <xdr:row>17</xdr:row>
      <xdr:rowOff>303935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>
        <a:xfrm>
          <a:off x="9770919" y="3895726"/>
          <a:ext cx="201756" cy="294409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25111</xdr:colOff>
      <xdr:row>17</xdr:row>
      <xdr:rowOff>304800</xdr:rowOff>
    </xdr:from>
    <xdr:to>
      <xdr:col>16</xdr:col>
      <xdr:colOff>142010</xdr:colOff>
      <xdr:row>18</xdr:row>
      <xdr:rowOff>293543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/>
      </xdr:nvSpPr>
      <xdr:spPr>
        <a:xfrm>
          <a:off x="8797636" y="5448300"/>
          <a:ext cx="116899" cy="30306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14</xdr:col>
      <xdr:colOff>34637</xdr:colOff>
      <xdr:row>20</xdr:row>
      <xdr:rowOff>0</xdr:rowOff>
    </xdr:from>
    <xdr:to>
      <xdr:col>16</xdr:col>
      <xdr:colOff>0</xdr:colOff>
      <xdr:row>20</xdr:row>
      <xdr:rowOff>294409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/>
      </xdr:nvSpPr>
      <xdr:spPr>
        <a:xfrm>
          <a:off x="8578562" y="6703868"/>
          <a:ext cx="193963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275359</xdr:colOff>
      <xdr:row>22</xdr:row>
      <xdr:rowOff>304800</xdr:rowOff>
    </xdr:from>
    <xdr:to>
      <xdr:col>20</xdr:col>
      <xdr:colOff>38100</xdr:colOff>
      <xdr:row>24</xdr:row>
      <xdr:rowOff>2381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/>
      </xdr:nvSpPr>
      <xdr:spPr>
        <a:xfrm>
          <a:off x="9047884" y="7648575"/>
          <a:ext cx="448541" cy="326231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139411</xdr:colOff>
      <xdr:row>21</xdr:row>
      <xdr:rowOff>303069</xdr:rowOff>
    </xdr:from>
    <xdr:to>
      <xdr:col>16</xdr:col>
      <xdr:colOff>258040</xdr:colOff>
      <xdr:row>23</xdr:row>
      <xdr:rowOff>0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/>
      </xdr:nvSpPr>
      <xdr:spPr>
        <a:xfrm>
          <a:off x="8911936" y="7332519"/>
          <a:ext cx="118629" cy="325581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43295</xdr:colOff>
      <xdr:row>4</xdr:row>
      <xdr:rowOff>8658</xdr:rowOff>
    </xdr:from>
    <xdr:to>
      <xdr:col>30</xdr:col>
      <xdr:colOff>0</xdr:colOff>
      <xdr:row>12</xdr:row>
      <xdr:rowOff>123824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9092045" y="2008908"/>
          <a:ext cx="1795030" cy="429491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Навигация с</a:t>
          </a:r>
          <a:r>
            <a:rPr lang="en-US" sz="1100" b="1"/>
            <a:t>/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Navigation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period</a:t>
          </a:r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1"/>
            <a:t> 15.05.-25.06</a:t>
          </a:r>
        </a:p>
      </xdr:txBody>
    </xdr:sp>
    <xdr:clientData/>
  </xdr:twoCellAnchor>
  <xdr:twoCellAnchor>
    <xdr:from>
      <xdr:col>17</xdr:col>
      <xdr:colOff>44161</xdr:colOff>
      <xdr:row>19</xdr:row>
      <xdr:rowOff>0</xdr:rowOff>
    </xdr:from>
    <xdr:to>
      <xdr:col>18</xdr:col>
      <xdr:colOff>46760</xdr:colOff>
      <xdr:row>20</xdr:row>
      <xdr:rowOff>0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/>
      </xdr:nvSpPr>
      <xdr:spPr>
        <a:xfrm>
          <a:off x="9092911" y="6086475"/>
          <a:ext cx="116899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46</xdr:col>
      <xdr:colOff>9525</xdr:colOff>
      <xdr:row>19</xdr:row>
      <xdr:rowOff>313459</xdr:rowOff>
    </xdr:from>
    <xdr:to>
      <xdr:col>46</xdr:col>
      <xdr:colOff>130753</xdr:colOff>
      <xdr:row>20</xdr:row>
      <xdr:rowOff>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/>
      </xdr:nvSpPr>
      <xdr:spPr>
        <a:xfrm>
          <a:off x="13649325" y="6399934"/>
          <a:ext cx="121228" cy="314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38100</xdr:colOff>
      <xdr:row>15</xdr:row>
      <xdr:rowOff>0</xdr:rowOff>
    </xdr:from>
    <xdr:to>
      <xdr:col>22</xdr:col>
      <xdr:colOff>76200</xdr:colOff>
      <xdr:row>15</xdr:row>
      <xdr:rowOff>299820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/>
      </xdr:nvSpPr>
      <xdr:spPr>
        <a:xfrm>
          <a:off x="8810625" y="3257550"/>
          <a:ext cx="952500" cy="29982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15</xdr:col>
      <xdr:colOff>76200</xdr:colOff>
      <xdr:row>20</xdr:row>
      <xdr:rowOff>304800</xdr:rowOff>
    </xdr:from>
    <xdr:to>
      <xdr:col>16</xdr:col>
      <xdr:colOff>114300</xdr:colOff>
      <xdr:row>21</xdr:row>
      <xdr:rowOff>296141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/>
      </xdr:nvSpPr>
      <xdr:spPr>
        <a:xfrm>
          <a:off x="8763000" y="5133975"/>
          <a:ext cx="123825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20</xdr:col>
      <xdr:colOff>0</xdr:colOff>
      <xdr:row>24</xdr:row>
      <xdr:rowOff>0</xdr:rowOff>
    </xdr:from>
    <xdr:to>
      <xdr:col>22</xdr:col>
      <xdr:colOff>0</xdr:colOff>
      <xdr:row>24</xdr:row>
      <xdr:rowOff>305666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/>
      </xdr:nvSpPr>
      <xdr:spPr>
        <a:xfrm>
          <a:off x="9458325" y="7972425"/>
          <a:ext cx="228600" cy="3056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9"/>
  <sheetViews>
    <sheetView view="pageBreakPreview" zoomScale="110" zoomScaleNormal="100" zoomScaleSheetLayoutView="110" workbookViewId="0">
      <selection activeCell="D28" sqref="D28"/>
    </sheetView>
  </sheetViews>
  <sheetFormatPr defaultRowHeight="12.75" x14ac:dyDescent="0.2"/>
  <cols>
    <col min="1" max="1" width="18.42578125" style="1" customWidth="1"/>
    <col min="2" max="2" width="6.7109375" style="1" customWidth="1"/>
    <col min="3" max="3" width="38.7109375" style="1" customWidth="1"/>
    <col min="4" max="4" width="9.7109375" style="1" customWidth="1"/>
    <col min="5" max="5" width="13.7109375" style="1" customWidth="1"/>
    <col min="6" max="6" width="15.5703125" style="1" customWidth="1"/>
    <col min="7" max="7" width="8.140625" style="1" customWidth="1"/>
    <col min="8" max="8" width="3" style="1" customWidth="1"/>
    <col min="9" max="9" width="2.28515625" style="1" customWidth="1"/>
    <col min="10" max="10" width="1.28515625" style="1" customWidth="1"/>
    <col min="11" max="11" width="3.140625" style="1" customWidth="1"/>
    <col min="12" max="12" width="2.140625" style="1" customWidth="1"/>
    <col min="13" max="13" width="1.5703125" style="1" customWidth="1"/>
    <col min="14" max="14" width="3.7109375" style="1" customWidth="1"/>
    <col min="15" max="15" width="2.140625" style="1" customWidth="1"/>
    <col min="16" max="16" width="1.28515625" style="1" customWidth="1"/>
    <col min="17" max="17" width="4.140625" style="1" customWidth="1"/>
    <col min="18" max="18" width="1.7109375" style="1" customWidth="1"/>
    <col min="19" max="19" width="1.42578125" style="1" customWidth="1"/>
    <col min="20" max="20" width="3" style="1" customWidth="1"/>
    <col min="21" max="21" width="2.140625" style="1" customWidth="1"/>
    <col min="22" max="22" width="1.28515625" style="1" customWidth="1"/>
    <col min="23" max="23" width="2.42578125" style="1" customWidth="1"/>
    <col min="24" max="25" width="2.140625" style="1" customWidth="1"/>
    <col min="26" max="26" width="4.140625" style="1" customWidth="1"/>
    <col min="27" max="27" width="1.28515625" style="1" customWidth="1"/>
    <col min="28" max="28" width="0.85546875" style="1" customWidth="1"/>
    <col min="29" max="29" width="4.140625" style="1" customWidth="1"/>
    <col min="30" max="30" width="0.85546875" style="1" customWidth="1"/>
    <col min="31" max="31" width="2.140625" style="1" customWidth="1"/>
    <col min="32" max="32" width="4.140625" style="1" customWidth="1"/>
    <col min="33" max="33" width="0.85546875" style="1" customWidth="1"/>
    <col min="34" max="34" width="3.28515625" style="1" customWidth="1"/>
    <col min="35" max="35" width="4.140625" style="1" customWidth="1"/>
    <col min="36" max="36" width="0.85546875" style="1" customWidth="1"/>
    <col min="37" max="37" width="2.7109375" style="1" customWidth="1"/>
    <col min="38" max="38" width="4.140625" style="1" customWidth="1"/>
    <col min="39" max="39" width="0.85546875" style="1" customWidth="1"/>
    <col min="40" max="40" width="2.7109375" style="1" customWidth="1"/>
    <col min="41" max="41" width="4.140625" style="1" customWidth="1"/>
    <col min="42" max="42" width="0.85546875" style="1" customWidth="1"/>
    <col min="43" max="43" width="2.7109375" style="1" customWidth="1"/>
    <col min="44" max="44" width="4.140625" style="1" customWidth="1"/>
    <col min="45" max="45" width="0.85546875" style="1" customWidth="1"/>
    <col min="46" max="46" width="2.7109375" style="1" customWidth="1"/>
    <col min="47" max="16384" width="9.140625" style="1"/>
  </cols>
  <sheetData>
    <row r="1" spans="1:46" ht="39.75" customHeight="1" thickBot="1" x14ac:dyDescent="0.3">
      <c r="A1" s="320" t="s">
        <v>59</v>
      </c>
      <c r="B1" s="320"/>
      <c r="C1" s="320"/>
      <c r="D1" s="320"/>
      <c r="E1" s="320"/>
      <c r="F1" s="320"/>
      <c r="G1" s="320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46" ht="28.5" customHeight="1" thickBot="1" x14ac:dyDescent="0.25">
      <c r="A2" s="337"/>
      <c r="B2" s="338"/>
      <c r="C2" s="338"/>
      <c r="D2" s="338"/>
      <c r="E2" s="338"/>
      <c r="F2" s="338"/>
      <c r="G2" s="339"/>
      <c r="H2" s="356">
        <v>2017</v>
      </c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8"/>
      <c r="AR2" s="376">
        <v>2018</v>
      </c>
      <c r="AS2" s="377"/>
      <c r="AT2" s="378"/>
    </row>
    <row r="3" spans="1:46" ht="12.75" customHeight="1" thickBot="1" x14ac:dyDescent="0.25">
      <c r="A3" s="340" t="s">
        <v>31</v>
      </c>
      <c r="B3" s="342" t="s">
        <v>32</v>
      </c>
      <c r="C3" s="344" t="s">
        <v>33</v>
      </c>
      <c r="D3" s="344" t="s">
        <v>34</v>
      </c>
      <c r="E3" s="346" t="s">
        <v>35</v>
      </c>
      <c r="F3" s="344" t="s">
        <v>36</v>
      </c>
      <c r="G3" s="348" t="s">
        <v>50</v>
      </c>
      <c r="H3" s="353" t="s">
        <v>0</v>
      </c>
      <c r="I3" s="354"/>
      <c r="J3" s="355"/>
      <c r="K3" s="353" t="s">
        <v>1</v>
      </c>
      <c r="L3" s="354"/>
      <c r="M3" s="355"/>
      <c r="N3" s="353" t="s">
        <v>2</v>
      </c>
      <c r="O3" s="354"/>
      <c r="P3" s="355"/>
      <c r="Q3" s="354" t="s">
        <v>3</v>
      </c>
      <c r="R3" s="354"/>
      <c r="S3" s="354"/>
      <c r="T3" s="353" t="s">
        <v>4</v>
      </c>
      <c r="U3" s="354"/>
      <c r="V3" s="355"/>
      <c r="W3" s="354" t="s">
        <v>5</v>
      </c>
      <c r="X3" s="354"/>
      <c r="Y3" s="354"/>
      <c r="Z3" s="353" t="s">
        <v>6</v>
      </c>
      <c r="AA3" s="354"/>
      <c r="AB3" s="355"/>
      <c r="AC3" s="359" t="s">
        <v>7</v>
      </c>
      <c r="AD3" s="360"/>
      <c r="AE3" s="361"/>
      <c r="AF3" s="359" t="s">
        <v>52</v>
      </c>
      <c r="AG3" s="360"/>
      <c r="AH3" s="361"/>
      <c r="AI3" s="359" t="s">
        <v>53</v>
      </c>
      <c r="AJ3" s="360"/>
      <c r="AK3" s="361"/>
      <c r="AL3" s="359" t="s">
        <v>54</v>
      </c>
      <c r="AM3" s="360"/>
      <c r="AN3" s="361"/>
      <c r="AO3" s="359" t="s">
        <v>55</v>
      </c>
      <c r="AP3" s="360"/>
      <c r="AQ3" s="361"/>
      <c r="AR3" s="359" t="s">
        <v>0</v>
      </c>
      <c r="AS3" s="360"/>
      <c r="AT3" s="361"/>
    </row>
    <row r="4" spans="1:46" ht="76.5" customHeight="1" thickBot="1" x14ac:dyDescent="0.25">
      <c r="A4" s="341"/>
      <c r="B4" s="343"/>
      <c r="C4" s="345"/>
      <c r="D4" s="345"/>
      <c r="E4" s="347"/>
      <c r="F4" s="345"/>
      <c r="G4" s="349"/>
      <c r="H4" s="350" t="s">
        <v>37</v>
      </c>
      <c r="I4" s="351"/>
      <c r="J4" s="352"/>
      <c r="K4" s="350" t="s">
        <v>38</v>
      </c>
      <c r="L4" s="351"/>
      <c r="M4" s="352"/>
      <c r="N4" s="350" t="s">
        <v>39</v>
      </c>
      <c r="O4" s="351"/>
      <c r="P4" s="352"/>
      <c r="Q4" s="350" t="s">
        <v>40</v>
      </c>
      <c r="R4" s="351"/>
      <c r="S4" s="352"/>
      <c r="T4" s="350" t="s">
        <v>41</v>
      </c>
      <c r="U4" s="351"/>
      <c r="V4" s="352"/>
      <c r="W4" s="57" t="s">
        <v>42</v>
      </c>
      <c r="X4" s="58"/>
      <c r="Y4" s="59"/>
      <c r="Z4" s="350" t="s">
        <v>43</v>
      </c>
      <c r="AA4" s="351"/>
      <c r="AB4" s="352"/>
      <c r="AC4" s="362" t="s">
        <v>44</v>
      </c>
      <c r="AD4" s="363"/>
      <c r="AE4" s="364"/>
      <c r="AF4" s="362" t="s">
        <v>51</v>
      </c>
      <c r="AG4" s="363"/>
      <c r="AH4" s="364"/>
      <c r="AI4" s="362" t="s">
        <v>56</v>
      </c>
      <c r="AJ4" s="363"/>
      <c r="AK4" s="364"/>
      <c r="AL4" s="362" t="s">
        <v>57</v>
      </c>
      <c r="AM4" s="363"/>
      <c r="AN4" s="364"/>
      <c r="AO4" s="362" t="s">
        <v>58</v>
      </c>
      <c r="AP4" s="363"/>
      <c r="AQ4" s="364"/>
      <c r="AR4" s="350" t="s">
        <v>37</v>
      </c>
      <c r="AS4" s="351"/>
      <c r="AT4" s="352"/>
    </row>
    <row r="5" spans="1:46" s="9" customFormat="1" ht="13.5" hidden="1" customHeight="1" thickBot="1" x14ac:dyDescent="0.25">
      <c r="A5" s="4"/>
      <c r="B5" s="3"/>
      <c r="C5" s="5" t="s">
        <v>8</v>
      </c>
      <c r="D5" s="6">
        <v>35</v>
      </c>
      <c r="E5" s="7" t="s">
        <v>9</v>
      </c>
      <c r="F5" s="8" t="s">
        <v>10</v>
      </c>
      <c r="G5" s="6"/>
      <c r="H5" s="328"/>
      <c r="I5" s="329"/>
      <c r="J5" s="330"/>
      <c r="K5" s="328"/>
      <c r="L5" s="329"/>
      <c r="M5" s="330"/>
      <c r="N5" s="328"/>
      <c r="O5" s="329"/>
      <c r="P5" s="330"/>
      <c r="Q5" s="328"/>
      <c r="R5" s="329"/>
      <c r="S5" s="330"/>
      <c r="T5" s="328"/>
      <c r="U5" s="329"/>
      <c r="V5" s="330"/>
      <c r="W5" s="328"/>
      <c r="X5" s="329"/>
      <c r="Y5" s="330"/>
      <c r="Z5" s="328"/>
      <c r="AA5" s="329"/>
      <c r="AB5" s="330"/>
      <c r="AC5" s="328"/>
      <c r="AD5" s="329"/>
      <c r="AE5" s="330"/>
      <c r="AF5" s="328"/>
      <c r="AG5" s="329"/>
      <c r="AH5" s="330"/>
      <c r="AI5" s="328"/>
      <c r="AJ5" s="329"/>
      <c r="AK5" s="330"/>
      <c r="AL5" s="328"/>
      <c r="AM5" s="329"/>
      <c r="AN5" s="330"/>
      <c r="AO5" s="328"/>
      <c r="AP5" s="329"/>
      <c r="AQ5" s="330"/>
      <c r="AR5" s="328"/>
      <c r="AS5" s="329"/>
      <c r="AT5" s="330"/>
    </row>
    <row r="6" spans="1:46" s="9" customFormat="1" ht="13.5" hidden="1" customHeight="1" thickBot="1" x14ac:dyDescent="0.25">
      <c r="A6" s="10"/>
      <c r="B6" s="11"/>
      <c r="C6" s="12" t="s">
        <v>11</v>
      </c>
      <c r="D6" s="13">
        <v>20</v>
      </c>
      <c r="E6" s="12" t="s">
        <v>12</v>
      </c>
      <c r="F6" s="12" t="s">
        <v>13</v>
      </c>
      <c r="G6" s="14"/>
      <c r="H6" s="322"/>
      <c r="I6" s="323"/>
      <c r="J6" s="324"/>
      <c r="K6" s="322"/>
      <c r="L6" s="323"/>
      <c r="M6" s="324"/>
      <c r="N6" s="322"/>
      <c r="O6" s="323"/>
      <c r="P6" s="324"/>
      <c r="Q6" s="322"/>
      <c r="R6" s="323"/>
      <c r="S6" s="324"/>
      <c r="T6" s="322"/>
      <c r="U6" s="323"/>
      <c r="V6" s="324"/>
      <c r="W6" s="322"/>
      <c r="X6" s="323"/>
      <c r="Y6" s="324"/>
      <c r="Z6" s="322"/>
      <c r="AA6" s="323"/>
      <c r="AB6" s="324"/>
      <c r="AC6" s="322"/>
      <c r="AD6" s="323"/>
      <c r="AE6" s="324"/>
      <c r="AF6" s="322"/>
      <c r="AG6" s="323"/>
      <c r="AH6" s="324"/>
      <c r="AI6" s="322"/>
      <c r="AJ6" s="323"/>
      <c r="AK6" s="324"/>
      <c r="AL6" s="322"/>
      <c r="AM6" s="323"/>
      <c r="AN6" s="324"/>
      <c r="AO6" s="322"/>
      <c r="AP6" s="323"/>
      <c r="AQ6" s="324"/>
      <c r="AR6" s="322"/>
      <c r="AS6" s="323"/>
      <c r="AT6" s="324"/>
    </row>
    <row r="7" spans="1:46" s="9" customFormat="1" ht="13.5" hidden="1" customHeight="1" thickBot="1" x14ac:dyDescent="0.25">
      <c r="A7" s="15" t="s">
        <v>14</v>
      </c>
      <c r="B7" s="11">
        <v>1</v>
      </c>
      <c r="C7" s="12" t="s">
        <v>15</v>
      </c>
      <c r="D7" s="13">
        <v>52</v>
      </c>
      <c r="E7" s="12" t="s">
        <v>16</v>
      </c>
      <c r="F7" s="12" t="s">
        <v>17</v>
      </c>
      <c r="G7" s="13"/>
      <c r="H7" s="322"/>
      <c r="I7" s="323"/>
      <c r="J7" s="324"/>
      <c r="K7" s="322"/>
      <c r="L7" s="323"/>
      <c r="M7" s="324"/>
      <c r="N7" s="322"/>
      <c r="O7" s="323"/>
      <c r="P7" s="324"/>
      <c r="Q7" s="322"/>
      <c r="R7" s="323"/>
      <c r="S7" s="324"/>
      <c r="T7" s="322"/>
      <c r="U7" s="323"/>
      <c r="V7" s="324"/>
      <c r="W7" s="322"/>
      <c r="X7" s="323"/>
      <c r="Y7" s="324"/>
      <c r="Z7" s="322"/>
      <c r="AA7" s="323"/>
      <c r="AB7" s="324"/>
      <c r="AC7" s="322"/>
      <c r="AD7" s="323"/>
      <c r="AE7" s="324"/>
      <c r="AF7" s="322"/>
      <c r="AG7" s="323"/>
      <c r="AH7" s="324"/>
      <c r="AI7" s="322"/>
      <c r="AJ7" s="323"/>
      <c r="AK7" s="324"/>
      <c r="AL7" s="322"/>
      <c r="AM7" s="323"/>
      <c r="AN7" s="324"/>
      <c r="AO7" s="322"/>
      <c r="AP7" s="323"/>
      <c r="AQ7" s="324"/>
      <c r="AR7" s="322"/>
      <c r="AS7" s="323"/>
      <c r="AT7" s="324"/>
    </row>
    <row r="8" spans="1:46" s="9" customFormat="1" ht="13.5" hidden="1" customHeight="1" thickBot="1" x14ac:dyDescent="0.25">
      <c r="A8" s="10"/>
      <c r="B8" s="11"/>
      <c r="C8" s="12" t="s">
        <v>18</v>
      </c>
      <c r="D8" s="14">
        <v>58</v>
      </c>
      <c r="E8" s="12" t="s">
        <v>19</v>
      </c>
      <c r="F8" s="12" t="s">
        <v>20</v>
      </c>
      <c r="G8" s="16">
        <v>3300</v>
      </c>
      <c r="H8" s="322"/>
      <c r="I8" s="323"/>
      <c r="J8" s="324"/>
      <c r="K8" s="322"/>
      <c r="L8" s="323"/>
      <c r="M8" s="324"/>
      <c r="N8" s="322"/>
      <c r="O8" s="323"/>
      <c r="P8" s="324"/>
      <c r="Q8" s="322"/>
      <c r="R8" s="323"/>
      <c r="S8" s="324"/>
      <c r="T8" s="322"/>
      <c r="U8" s="323"/>
      <c r="V8" s="324"/>
      <c r="W8" s="322"/>
      <c r="X8" s="323"/>
      <c r="Y8" s="324"/>
      <c r="Z8" s="322"/>
      <c r="AA8" s="323"/>
      <c r="AB8" s="324"/>
      <c r="AC8" s="322"/>
      <c r="AD8" s="323"/>
      <c r="AE8" s="324"/>
      <c r="AF8" s="322"/>
      <c r="AG8" s="323"/>
      <c r="AH8" s="324"/>
      <c r="AI8" s="322"/>
      <c r="AJ8" s="323"/>
      <c r="AK8" s="324"/>
      <c r="AL8" s="322"/>
      <c r="AM8" s="323"/>
      <c r="AN8" s="324"/>
      <c r="AO8" s="322"/>
      <c r="AP8" s="323"/>
      <c r="AQ8" s="324"/>
      <c r="AR8" s="322"/>
      <c r="AS8" s="323"/>
      <c r="AT8" s="324"/>
    </row>
    <row r="9" spans="1:46" s="9" customFormat="1" ht="13.5" hidden="1" customHeight="1" thickBot="1" x14ac:dyDescent="0.25">
      <c r="A9" s="17"/>
      <c r="B9" s="11"/>
      <c r="C9" s="12" t="s">
        <v>21</v>
      </c>
      <c r="D9" s="18">
        <v>60</v>
      </c>
      <c r="E9" s="12" t="s">
        <v>22</v>
      </c>
      <c r="F9" s="12" t="s">
        <v>23</v>
      </c>
      <c r="G9" s="13"/>
      <c r="H9" s="322"/>
      <c r="I9" s="323"/>
      <c r="J9" s="324"/>
      <c r="K9" s="322"/>
      <c r="L9" s="323"/>
      <c r="M9" s="324"/>
      <c r="N9" s="322"/>
      <c r="O9" s="323"/>
      <c r="P9" s="324"/>
      <c r="Q9" s="322"/>
      <c r="R9" s="323"/>
      <c r="S9" s="324"/>
      <c r="T9" s="322"/>
      <c r="U9" s="323"/>
      <c r="V9" s="324"/>
      <c r="W9" s="322"/>
      <c r="X9" s="323"/>
      <c r="Y9" s="324"/>
      <c r="Z9" s="322"/>
      <c r="AA9" s="323"/>
      <c r="AB9" s="324"/>
      <c r="AC9" s="322"/>
      <c r="AD9" s="323"/>
      <c r="AE9" s="324"/>
      <c r="AF9" s="322"/>
      <c r="AG9" s="323"/>
      <c r="AH9" s="324"/>
      <c r="AI9" s="322"/>
      <c r="AJ9" s="323"/>
      <c r="AK9" s="324"/>
      <c r="AL9" s="322"/>
      <c r="AM9" s="323"/>
      <c r="AN9" s="324"/>
      <c r="AO9" s="322"/>
      <c r="AP9" s="323"/>
      <c r="AQ9" s="324"/>
      <c r="AR9" s="322"/>
      <c r="AS9" s="323"/>
      <c r="AT9" s="324"/>
    </row>
    <row r="10" spans="1:46" s="9" customFormat="1" ht="13.5" hidden="1" customHeight="1" thickBot="1" x14ac:dyDescent="0.25">
      <c r="A10" s="10"/>
      <c r="B10" s="11"/>
      <c r="C10" s="12" t="s">
        <v>24</v>
      </c>
      <c r="D10" s="13">
        <v>15</v>
      </c>
      <c r="E10" s="12" t="s">
        <v>25</v>
      </c>
      <c r="F10" s="12" t="s">
        <v>26</v>
      </c>
      <c r="G10" s="14"/>
      <c r="H10" s="322"/>
      <c r="I10" s="323"/>
      <c r="J10" s="324"/>
      <c r="K10" s="322"/>
      <c r="L10" s="323"/>
      <c r="M10" s="324"/>
      <c r="N10" s="322"/>
      <c r="O10" s="323"/>
      <c r="P10" s="324"/>
      <c r="Q10" s="322"/>
      <c r="R10" s="323"/>
      <c r="S10" s="324"/>
      <c r="T10" s="322"/>
      <c r="U10" s="323"/>
      <c r="V10" s="324"/>
      <c r="W10" s="322"/>
      <c r="X10" s="323"/>
      <c r="Y10" s="324"/>
      <c r="Z10" s="322"/>
      <c r="AA10" s="323"/>
      <c r="AB10" s="324"/>
      <c r="AC10" s="322"/>
      <c r="AD10" s="323"/>
      <c r="AE10" s="324"/>
      <c r="AF10" s="322"/>
      <c r="AG10" s="323"/>
      <c r="AH10" s="324"/>
      <c r="AI10" s="322"/>
      <c r="AJ10" s="323"/>
      <c r="AK10" s="324"/>
      <c r="AL10" s="322"/>
      <c r="AM10" s="323"/>
      <c r="AN10" s="324"/>
      <c r="AO10" s="322"/>
      <c r="AP10" s="323"/>
      <c r="AQ10" s="324"/>
      <c r="AR10" s="322"/>
      <c r="AS10" s="323"/>
      <c r="AT10" s="324"/>
    </row>
    <row r="11" spans="1:46" s="9" customFormat="1" ht="13.5" hidden="1" customHeight="1" thickBot="1" x14ac:dyDescent="0.25">
      <c r="A11" s="19" t="s">
        <v>27</v>
      </c>
      <c r="B11" s="20"/>
      <c r="C11" s="55" t="s">
        <v>28</v>
      </c>
      <c r="D11" s="334" t="s">
        <v>29</v>
      </c>
      <c r="E11" s="335"/>
      <c r="F11" s="336"/>
      <c r="G11" s="21"/>
      <c r="H11" s="325"/>
      <c r="I11" s="326"/>
      <c r="J11" s="327"/>
      <c r="K11" s="325"/>
      <c r="L11" s="326"/>
      <c r="M11" s="327"/>
      <c r="N11" s="325"/>
      <c r="O11" s="326"/>
      <c r="P11" s="327"/>
      <c r="Q11" s="325"/>
      <c r="R11" s="326"/>
      <c r="S11" s="327"/>
      <c r="T11" s="325"/>
      <c r="U11" s="326"/>
      <c r="V11" s="327"/>
      <c r="W11" s="325"/>
      <c r="X11" s="326"/>
      <c r="Y11" s="327"/>
      <c r="Z11" s="325"/>
      <c r="AA11" s="326"/>
      <c r="AB11" s="327"/>
      <c r="AC11" s="325"/>
      <c r="AD11" s="326"/>
      <c r="AE11" s="327"/>
      <c r="AF11" s="325"/>
      <c r="AG11" s="326"/>
      <c r="AH11" s="327"/>
      <c r="AI11" s="325"/>
      <c r="AJ11" s="326"/>
      <c r="AK11" s="327"/>
      <c r="AL11" s="325"/>
      <c r="AM11" s="326"/>
      <c r="AN11" s="327"/>
      <c r="AO11" s="325"/>
      <c r="AP11" s="326"/>
      <c r="AQ11" s="327"/>
      <c r="AR11" s="325"/>
      <c r="AS11" s="326"/>
      <c r="AT11" s="327"/>
    </row>
    <row r="12" spans="1:46" s="9" customFormat="1" ht="24.95" customHeight="1" x14ac:dyDescent="0.2">
      <c r="A12" s="370" t="s">
        <v>64</v>
      </c>
      <c r="B12" s="373" t="s">
        <v>65</v>
      </c>
      <c r="C12" s="56" t="s">
        <v>45</v>
      </c>
      <c r="D12" s="36">
        <v>15</v>
      </c>
      <c r="E12" s="37">
        <f>F12-D12</f>
        <v>42741</v>
      </c>
      <c r="F12" s="37">
        <f>E13-1</f>
        <v>42756</v>
      </c>
      <c r="G12" s="48"/>
      <c r="H12" s="328"/>
      <c r="I12" s="329"/>
      <c r="J12" s="330"/>
      <c r="K12" s="328"/>
      <c r="L12" s="329"/>
      <c r="M12" s="330"/>
      <c r="N12" s="328"/>
      <c r="O12" s="329"/>
      <c r="P12" s="330"/>
      <c r="Q12" s="328"/>
      <c r="R12" s="329"/>
      <c r="S12" s="330"/>
      <c r="T12" s="60"/>
      <c r="U12" s="62"/>
      <c r="V12" s="63"/>
      <c r="W12" s="64"/>
      <c r="X12" s="62"/>
      <c r="Y12" s="40"/>
      <c r="Z12" s="328"/>
      <c r="AA12" s="329"/>
      <c r="AB12" s="330"/>
      <c r="AC12" s="328"/>
      <c r="AD12" s="329"/>
      <c r="AE12" s="330"/>
      <c r="AF12" s="328"/>
      <c r="AG12" s="329"/>
      <c r="AH12" s="330"/>
      <c r="AI12" s="328"/>
      <c r="AJ12" s="329"/>
      <c r="AK12" s="330"/>
      <c r="AL12" s="328"/>
      <c r="AM12" s="329"/>
      <c r="AN12" s="330"/>
      <c r="AO12" s="328"/>
      <c r="AP12" s="329"/>
      <c r="AQ12" s="330"/>
      <c r="AR12" s="328"/>
      <c r="AS12" s="329"/>
      <c r="AT12" s="330"/>
    </row>
    <row r="13" spans="1:46" s="9" customFormat="1" ht="24.95" customHeight="1" x14ac:dyDescent="0.2">
      <c r="A13" s="371"/>
      <c r="B13" s="374"/>
      <c r="C13" s="56" t="s">
        <v>49</v>
      </c>
      <c r="D13" s="24">
        <v>15</v>
      </c>
      <c r="E13" s="25">
        <f>F13-D13</f>
        <v>42757</v>
      </c>
      <c r="F13" s="25">
        <f>E14-1</f>
        <v>42772</v>
      </c>
      <c r="G13" s="78"/>
      <c r="H13" s="331"/>
      <c r="I13" s="332"/>
      <c r="J13" s="333"/>
      <c r="K13" s="331"/>
      <c r="L13" s="332"/>
      <c r="M13" s="333"/>
      <c r="N13" s="331"/>
      <c r="O13" s="332"/>
      <c r="P13" s="333"/>
      <c r="Q13" s="331"/>
      <c r="R13" s="332"/>
      <c r="S13" s="333"/>
      <c r="T13" s="61"/>
      <c r="U13" s="65"/>
      <c r="V13" s="66"/>
      <c r="W13" s="67"/>
      <c r="X13" s="65"/>
      <c r="Y13" s="31"/>
      <c r="Z13" s="331"/>
      <c r="AA13" s="332"/>
      <c r="AB13" s="333"/>
      <c r="AC13" s="331"/>
      <c r="AD13" s="332"/>
      <c r="AE13" s="333"/>
      <c r="AF13" s="331"/>
      <c r="AG13" s="332"/>
      <c r="AH13" s="333"/>
      <c r="AI13" s="331"/>
      <c r="AJ13" s="332"/>
      <c r="AK13" s="333"/>
      <c r="AL13" s="331"/>
      <c r="AM13" s="332"/>
      <c r="AN13" s="333"/>
      <c r="AO13" s="331"/>
      <c r="AP13" s="332"/>
      <c r="AQ13" s="333"/>
      <c r="AR13" s="331"/>
      <c r="AS13" s="332"/>
      <c r="AT13" s="333"/>
    </row>
    <row r="14" spans="1:46" s="9" customFormat="1" ht="24.95" customHeight="1" x14ac:dyDescent="0.2">
      <c r="A14" s="371"/>
      <c r="B14" s="374"/>
      <c r="C14" s="56" t="s">
        <v>48</v>
      </c>
      <c r="D14" s="45">
        <v>42</v>
      </c>
      <c r="E14" s="46">
        <v>42773</v>
      </c>
      <c r="F14" s="25">
        <f t="shared" ref="F14" si="0">E14+D14</f>
        <v>42815</v>
      </c>
      <c r="G14" s="79">
        <v>900</v>
      </c>
      <c r="H14" s="322"/>
      <c r="I14" s="323"/>
      <c r="J14" s="324"/>
      <c r="K14" s="322"/>
      <c r="L14" s="323"/>
      <c r="M14" s="324"/>
      <c r="N14" s="322"/>
      <c r="O14" s="323"/>
      <c r="P14" s="324"/>
      <c r="Q14" s="322"/>
      <c r="R14" s="323"/>
      <c r="S14" s="324"/>
      <c r="T14" s="61"/>
      <c r="U14" s="65"/>
      <c r="V14" s="66"/>
      <c r="W14" s="67"/>
      <c r="X14" s="65"/>
      <c r="Y14" s="31"/>
      <c r="Z14" s="322"/>
      <c r="AA14" s="323"/>
      <c r="AB14" s="324"/>
      <c r="AC14" s="322"/>
      <c r="AD14" s="323"/>
      <c r="AE14" s="324"/>
      <c r="AF14" s="322"/>
      <c r="AG14" s="323"/>
      <c r="AH14" s="324"/>
      <c r="AI14" s="322"/>
      <c r="AJ14" s="323"/>
      <c r="AK14" s="324"/>
      <c r="AL14" s="322"/>
      <c r="AM14" s="323"/>
      <c r="AN14" s="324"/>
      <c r="AO14" s="322"/>
      <c r="AP14" s="323"/>
      <c r="AQ14" s="324"/>
      <c r="AR14" s="322"/>
      <c r="AS14" s="323"/>
      <c r="AT14" s="324"/>
    </row>
    <row r="15" spans="1:46" s="9" customFormat="1" ht="24.95" customHeight="1" thickBot="1" x14ac:dyDescent="0.25">
      <c r="A15" s="371"/>
      <c r="B15" s="374"/>
      <c r="C15" s="56" t="s">
        <v>46</v>
      </c>
      <c r="D15" s="42">
        <v>10</v>
      </c>
      <c r="E15" s="43">
        <f>F14+1</f>
        <v>42816</v>
      </c>
      <c r="F15" s="43">
        <f t="shared" ref="F15" si="1">E15+D15</f>
        <v>42826</v>
      </c>
      <c r="G15" s="80"/>
      <c r="H15" s="365"/>
      <c r="I15" s="366"/>
      <c r="J15" s="367"/>
      <c r="K15" s="365"/>
      <c r="L15" s="366"/>
      <c r="M15" s="367"/>
      <c r="N15" s="365"/>
      <c r="O15" s="366"/>
      <c r="P15" s="367"/>
      <c r="Q15" s="365"/>
      <c r="R15" s="366"/>
      <c r="S15" s="367"/>
      <c r="T15" s="71"/>
      <c r="U15" s="72"/>
      <c r="V15" s="73"/>
      <c r="W15" s="74"/>
      <c r="X15" s="72"/>
      <c r="Y15" s="39"/>
      <c r="Z15" s="365"/>
      <c r="AA15" s="366"/>
      <c r="AB15" s="367"/>
      <c r="AC15" s="365"/>
      <c r="AD15" s="366"/>
      <c r="AE15" s="367"/>
      <c r="AF15" s="365"/>
      <c r="AG15" s="366"/>
      <c r="AH15" s="367"/>
      <c r="AI15" s="365"/>
      <c r="AJ15" s="366"/>
      <c r="AK15" s="367"/>
      <c r="AL15" s="365"/>
      <c r="AM15" s="366"/>
      <c r="AN15" s="367"/>
      <c r="AO15" s="365"/>
      <c r="AP15" s="366"/>
      <c r="AQ15" s="367"/>
      <c r="AR15" s="365"/>
      <c r="AS15" s="366"/>
      <c r="AT15" s="367"/>
    </row>
    <row r="16" spans="1:46" s="9" customFormat="1" ht="24.95" customHeight="1" thickBot="1" x14ac:dyDescent="0.25">
      <c r="A16" s="371"/>
      <c r="B16" s="374"/>
      <c r="C16" s="56" t="s">
        <v>129</v>
      </c>
      <c r="D16" s="42">
        <f>F16-E16</f>
        <v>43</v>
      </c>
      <c r="E16" s="43">
        <f>F15+1</f>
        <v>42827</v>
      </c>
      <c r="F16" s="43">
        <v>42870</v>
      </c>
      <c r="G16" s="13"/>
      <c r="H16" s="68"/>
      <c r="I16" s="69"/>
      <c r="J16" s="70"/>
      <c r="K16" s="68"/>
      <c r="L16" s="69"/>
      <c r="M16" s="69"/>
      <c r="N16" s="68"/>
      <c r="O16" s="69"/>
      <c r="P16" s="70"/>
      <c r="Q16" s="69"/>
      <c r="R16" s="69"/>
      <c r="S16" s="70"/>
      <c r="T16" s="68"/>
      <c r="U16" s="75"/>
      <c r="V16" s="76"/>
      <c r="W16" s="77"/>
      <c r="X16" s="75"/>
      <c r="Y16" s="70"/>
      <c r="Z16" s="68"/>
      <c r="AA16" s="69"/>
      <c r="AB16" s="70"/>
      <c r="AC16" s="68"/>
      <c r="AD16" s="69"/>
      <c r="AE16" s="70"/>
      <c r="AF16" s="68"/>
      <c r="AG16" s="69"/>
      <c r="AH16" s="70"/>
      <c r="AI16" s="68"/>
      <c r="AJ16" s="69"/>
      <c r="AK16" s="70"/>
      <c r="AL16" s="68"/>
      <c r="AM16" s="69"/>
      <c r="AN16" s="70"/>
      <c r="AO16" s="68"/>
      <c r="AP16" s="69"/>
      <c r="AQ16" s="70"/>
      <c r="AR16" s="68"/>
      <c r="AS16" s="69"/>
      <c r="AT16" s="70"/>
    </row>
    <row r="17" spans="1:46" s="9" customFormat="1" ht="24.95" customHeight="1" thickBot="1" x14ac:dyDescent="0.25">
      <c r="A17" s="371"/>
      <c r="B17" s="374"/>
      <c r="C17" s="56" t="s">
        <v>87</v>
      </c>
      <c r="D17" s="42">
        <v>30</v>
      </c>
      <c r="E17" s="43">
        <f>F16+1</f>
        <v>42871</v>
      </c>
      <c r="F17" s="43">
        <f>D17+E17</f>
        <v>42901</v>
      </c>
      <c r="G17" s="13"/>
      <c r="H17" s="68"/>
      <c r="I17" s="69"/>
      <c r="J17" s="70"/>
      <c r="K17" s="68"/>
      <c r="L17" s="69"/>
      <c r="M17" s="70"/>
      <c r="N17" s="32"/>
      <c r="O17" s="33"/>
      <c r="P17" s="34"/>
      <c r="Q17" s="68"/>
      <c r="R17" s="69"/>
      <c r="S17" s="70"/>
      <c r="T17" s="68"/>
      <c r="U17" s="75"/>
      <c r="V17" s="76"/>
      <c r="W17" s="77"/>
      <c r="X17" s="75"/>
      <c r="Y17" s="70"/>
      <c r="Z17" s="68"/>
      <c r="AA17" s="69"/>
      <c r="AB17" s="70"/>
      <c r="AC17" s="68"/>
      <c r="AD17" s="69"/>
      <c r="AE17" s="70"/>
      <c r="AF17" s="68"/>
      <c r="AG17" s="69"/>
      <c r="AH17" s="70"/>
      <c r="AI17" s="68"/>
      <c r="AJ17" s="69"/>
      <c r="AK17" s="70"/>
      <c r="AL17" s="68"/>
      <c r="AM17" s="69"/>
      <c r="AN17" s="70"/>
      <c r="AO17" s="68"/>
      <c r="AP17" s="69"/>
      <c r="AQ17" s="70"/>
      <c r="AR17" s="68"/>
      <c r="AS17" s="69"/>
      <c r="AT17" s="70"/>
    </row>
    <row r="18" spans="1:46" s="9" customFormat="1" ht="24.95" customHeight="1" thickBot="1" x14ac:dyDescent="0.25">
      <c r="A18" s="371"/>
      <c r="B18" s="374"/>
      <c r="C18" s="56" t="s">
        <v>47</v>
      </c>
      <c r="D18" s="42">
        <v>12</v>
      </c>
      <c r="E18" s="43">
        <f>F17+1</f>
        <v>42902</v>
      </c>
      <c r="F18" s="43">
        <f>E18+D18</f>
        <v>42914</v>
      </c>
      <c r="G18" s="13"/>
      <c r="H18" s="68"/>
      <c r="I18" s="69"/>
      <c r="J18" s="70"/>
      <c r="K18" s="68"/>
      <c r="L18" s="69"/>
      <c r="M18" s="70"/>
      <c r="N18" s="68"/>
      <c r="O18" s="69"/>
      <c r="P18" s="70"/>
      <c r="Q18" s="68"/>
      <c r="R18" s="69"/>
      <c r="S18" s="70"/>
      <c r="T18" s="68"/>
      <c r="U18" s="75"/>
      <c r="V18" s="76"/>
      <c r="W18" s="77"/>
      <c r="X18" s="75"/>
      <c r="Y18" s="70"/>
      <c r="Z18" s="68"/>
      <c r="AA18" s="69"/>
      <c r="AB18" s="70"/>
      <c r="AC18" s="68"/>
      <c r="AD18" s="69"/>
      <c r="AE18" s="70"/>
      <c r="AF18" s="68"/>
      <c r="AG18" s="69"/>
      <c r="AH18" s="70"/>
      <c r="AI18" s="68"/>
      <c r="AJ18" s="69"/>
      <c r="AK18" s="70"/>
      <c r="AL18" s="68"/>
      <c r="AM18" s="69"/>
      <c r="AN18" s="70"/>
      <c r="AO18" s="68"/>
      <c r="AP18" s="69"/>
      <c r="AQ18" s="70"/>
      <c r="AR18" s="68"/>
      <c r="AS18" s="69"/>
      <c r="AT18" s="70"/>
    </row>
    <row r="19" spans="1:46" s="9" customFormat="1" ht="24.95" customHeight="1" thickBot="1" x14ac:dyDescent="0.25">
      <c r="A19" s="371"/>
      <c r="B19" s="374"/>
      <c r="C19" s="56" t="s">
        <v>76</v>
      </c>
      <c r="D19" s="42">
        <v>4</v>
      </c>
      <c r="E19" s="43">
        <f>F15+1</f>
        <v>42827</v>
      </c>
      <c r="F19" s="43">
        <f>E19+D19</f>
        <v>42831</v>
      </c>
      <c r="G19" s="13"/>
      <c r="H19" s="68"/>
      <c r="I19" s="69"/>
      <c r="J19" s="70"/>
      <c r="K19" s="68"/>
      <c r="L19" s="69"/>
      <c r="M19" s="70"/>
      <c r="N19" s="68"/>
      <c r="O19" s="69"/>
      <c r="P19" s="70"/>
      <c r="Q19" s="68"/>
      <c r="R19" s="69"/>
      <c r="S19" s="70"/>
      <c r="T19" s="68"/>
      <c r="U19" s="75"/>
      <c r="V19" s="76"/>
      <c r="W19" s="77"/>
      <c r="X19" s="75"/>
      <c r="Y19" s="70"/>
      <c r="Z19" s="68"/>
      <c r="AA19" s="69"/>
      <c r="AB19" s="70"/>
      <c r="AC19" s="68"/>
      <c r="AD19" s="69"/>
      <c r="AE19" s="70"/>
      <c r="AF19" s="68"/>
      <c r="AG19" s="69"/>
      <c r="AH19" s="70"/>
      <c r="AI19" s="68"/>
      <c r="AJ19" s="69"/>
      <c r="AK19" s="70"/>
      <c r="AL19" s="68"/>
      <c r="AM19" s="69"/>
      <c r="AN19" s="70"/>
      <c r="AO19" s="68"/>
      <c r="AP19" s="69"/>
      <c r="AQ19" s="70"/>
      <c r="AR19" s="68"/>
      <c r="AS19" s="69"/>
      <c r="AT19" s="70"/>
    </row>
    <row r="20" spans="1:46" s="9" customFormat="1" ht="24.95" customHeight="1" thickBot="1" x14ac:dyDescent="0.25">
      <c r="A20" s="371"/>
      <c r="B20" s="374"/>
      <c r="C20" s="56" t="s">
        <v>78</v>
      </c>
      <c r="D20" s="42">
        <v>5</v>
      </c>
      <c r="E20" s="43">
        <f>F23+1</f>
        <v>42840</v>
      </c>
      <c r="F20" s="43">
        <f>E20+D20</f>
        <v>42845</v>
      </c>
      <c r="G20" s="13"/>
      <c r="H20" s="68"/>
      <c r="I20" s="69"/>
      <c r="J20" s="70"/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75"/>
      <c r="V20" s="76"/>
      <c r="W20" s="77"/>
      <c r="X20" s="75"/>
      <c r="Y20" s="70"/>
      <c r="Z20" s="68"/>
      <c r="AA20" s="69"/>
      <c r="AB20" s="70"/>
      <c r="AC20" s="68"/>
      <c r="AD20" s="69"/>
      <c r="AE20" s="70"/>
      <c r="AF20" s="68"/>
      <c r="AG20" s="69"/>
      <c r="AH20" s="70"/>
      <c r="AI20" s="68"/>
      <c r="AJ20" s="69"/>
      <c r="AK20" s="70"/>
      <c r="AL20" s="68"/>
      <c r="AM20" s="69"/>
      <c r="AN20" s="70"/>
      <c r="AO20" s="68"/>
      <c r="AP20" s="69"/>
      <c r="AQ20" s="70"/>
      <c r="AR20" s="68"/>
      <c r="AS20" s="69"/>
      <c r="AT20" s="70"/>
    </row>
    <row r="21" spans="1:46" s="9" customFormat="1" ht="24.95" customHeight="1" thickBot="1" x14ac:dyDescent="0.25">
      <c r="A21" s="371"/>
      <c r="B21" s="374"/>
      <c r="C21" s="56" t="s">
        <v>66</v>
      </c>
      <c r="D21" s="24">
        <v>10</v>
      </c>
      <c r="E21" s="25">
        <v>42815</v>
      </c>
      <c r="F21" s="25">
        <f>E21+D21</f>
        <v>42825</v>
      </c>
      <c r="G21" s="13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/>
      <c r="U21" s="75"/>
      <c r="V21" s="76"/>
      <c r="W21" s="77"/>
      <c r="X21" s="75"/>
      <c r="Y21" s="70"/>
      <c r="Z21" s="68"/>
      <c r="AA21" s="69"/>
      <c r="AB21" s="70"/>
      <c r="AC21" s="68"/>
      <c r="AD21" s="69"/>
      <c r="AE21" s="70"/>
      <c r="AF21" s="68"/>
      <c r="AG21" s="69"/>
      <c r="AH21" s="70"/>
      <c r="AI21" s="68"/>
      <c r="AJ21" s="69"/>
      <c r="AK21" s="70"/>
      <c r="AL21" s="68"/>
      <c r="AM21" s="69"/>
      <c r="AN21" s="70"/>
      <c r="AO21" s="68"/>
      <c r="AP21" s="69"/>
      <c r="AQ21" s="70"/>
      <c r="AR21" s="68"/>
      <c r="AS21" s="69"/>
      <c r="AT21" s="70"/>
    </row>
    <row r="22" spans="1:46" s="9" customFormat="1" ht="24.95" customHeight="1" thickBot="1" x14ac:dyDescent="0.25">
      <c r="A22" s="371"/>
      <c r="B22" s="374"/>
      <c r="C22" s="56" t="s">
        <v>67</v>
      </c>
      <c r="D22" s="24">
        <v>5</v>
      </c>
      <c r="E22" s="25">
        <f>F21+1</f>
        <v>42826</v>
      </c>
      <c r="F22" s="25">
        <f>E22+D22</f>
        <v>42831</v>
      </c>
      <c r="G22" s="13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75"/>
      <c r="V22" s="76"/>
      <c r="W22" s="77"/>
      <c r="X22" s="75"/>
      <c r="Y22" s="70"/>
      <c r="Z22" s="68"/>
      <c r="AA22" s="69"/>
      <c r="AB22" s="70"/>
      <c r="AC22" s="68"/>
      <c r="AD22" s="69"/>
      <c r="AE22" s="70"/>
      <c r="AF22" s="68"/>
      <c r="AG22" s="69"/>
      <c r="AH22" s="70"/>
      <c r="AI22" s="68"/>
      <c r="AJ22" s="69"/>
      <c r="AK22" s="70"/>
      <c r="AL22" s="68"/>
      <c r="AM22" s="69"/>
      <c r="AN22" s="70"/>
      <c r="AO22" s="68"/>
      <c r="AP22" s="69"/>
      <c r="AQ22" s="70"/>
      <c r="AR22" s="68"/>
      <c r="AS22" s="69"/>
      <c r="AT22" s="70"/>
    </row>
    <row r="23" spans="1:46" s="9" customFormat="1" ht="24.95" customHeight="1" thickBot="1" x14ac:dyDescent="0.25">
      <c r="A23" s="371"/>
      <c r="B23" s="374"/>
      <c r="C23" s="56" t="s">
        <v>68</v>
      </c>
      <c r="D23" s="24">
        <v>7</v>
      </c>
      <c r="E23" s="25">
        <f>F19+1</f>
        <v>42832</v>
      </c>
      <c r="F23" s="25">
        <f>D23+E23</f>
        <v>42839</v>
      </c>
      <c r="G23" s="13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/>
      <c r="T23" s="68"/>
      <c r="U23" s="75"/>
      <c r="V23" s="76"/>
      <c r="W23" s="77"/>
      <c r="X23" s="75"/>
      <c r="Y23" s="70"/>
      <c r="Z23" s="68"/>
      <c r="AA23" s="69"/>
      <c r="AB23" s="70"/>
      <c r="AC23" s="68"/>
      <c r="AD23" s="69"/>
      <c r="AE23" s="70"/>
      <c r="AF23" s="68"/>
      <c r="AG23" s="69"/>
      <c r="AH23" s="70"/>
      <c r="AI23" s="68"/>
      <c r="AJ23" s="69"/>
      <c r="AK23" s="70"/>
      <c r="AL23" s="68"/>
      <c r="AM23" s="69"/>
      <c r="AN23" s="70"/>
      <c r="AO23" s="68"/>
      <c r="AP23" s="69"/>
      <c r="AQ23" s="70"/>
      <c r="AR23" s="68"/>
      <c r="AS23" s="69"/>
      <c r="AT23" s="70"/>
    </row>
    <row r="24" spans="1:46" s="9" customFormat="1" ht="24.95" customHeight="1" thickBot="1" x14ac:dyDescent="0.25">
      <c r="A24" s="371"/>
      <c r="B24" s="374"/>
      <c r="C24" s="56" t="s">
        <v>130</v>
      </c>
      <c r="D24" s="24">
        <v>30</v>
      </c>
      <c r="E24" s="25">
        <f>F23+1</f>
        <v>42840</v>
      </c>
      <c r="F24" s="25">
        <f>E24+D24</f>
        <v>42870</v>
      </c>
      <c r="G24" s="13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75"/>
      <c r="V24" s="76"/>
      <c r="W24" s="77"/>
      <c r="X24" s="75"/>
      <c r="Y24" s="70"/>
      <c r="Z24" s="68"/>
      <c r="AA24" s="69"/>
      <c r="AB24" s="70"/>
      <c r="AC24" s="68"/>
      <c r="AD24" s="69"/>
      <c r="AE24" s="70"/>
      <c r="AF24" s="68"/>
      <c r="AG24" s="69"/>
      <c r="AH24" s="70"/>
      <c r="AI24" s="68"/>
      <c r="AJ24" s="69"/>
      <c r="AK24" s="70"/>
      <c r="AL24" s="68"/>
      <c r="AM24" s="69"/>
      <c r="AN24" s="70"/>
      <c r="AO24" s="68"/>
      <c r="AP24" s="69"/>
      <c r="AQ24" s="70"/>
      <c r="AR24" s="68"/>
      <c r="AS24" s="69"/>
      <c r="AT24" s="70"/>
    </row>
    <row r="25" spans="1:46" s="9" customFormat="1" ht="24.95" customHeight="1" thickBot="1" x14ac:dyDescent="0.25">
      <c r="A25" s="372"/>
      <c r="B25" s="375"/>
      <c r="C25" s="56" t="s">
        <v>88</v>
      </c>
      <c r="D25" s="24">
        <v>14</v>
      </c>
      <c r="E25" s="25">
        <f>F24+1</f>
        <v>42871</v>
      </c>
      <c r="F25" s="25">
        <f>D25+E25</f>
        <v>42885</v>
      </c>
      <c r="G25" s="13"/>
      <c r="H25" s="32"/>
      <c r="I25" s="33"/>
      <c r="J25" s="34"/>
      <c r="K25" s="32"/>
      <c r="L25" s="33"/>
      <c r="M25" s="34"/>
      <c r="N25" s="32"/>
      <c r="O25" s="33"/>
      <c r="P25" s="34"/>
      <c r="Q25" s="32"/>
      <c r="R25" s="33"/>
      <c r="S25" s="34"/>
      <c r="T25" s="32"/>
      <c r="U25" s="81"/>
      <c r="V25" s="82"/>
      <c r="W25" s="83"/>
      <c r="X25" s="81"/>
      <c r="Y25" s="34"/>
      <c r="Z25" s="32"/>
      <c r="AA25" s="33"/>
      <c r="AB25" s="34"/>
      <c r="AC25" s="32"/>
      <c r="AD25" s="33"/>
      <c r="AE25" s="34"/>
      <c r="AF25" s="32"/>
      <c r="AG25" s="33"/>
      <c r="AH25" s="34"/>
      <c r="AI25" s="32"/>
      <c r="AJ25" s="33"/>
      <c r="AK25" s="34"/>
      <c r="AL25" s="32"/>
      <c r="AM25" s="33"/>
      <c r="AN25" s="34"/>
      <c r="AO25" s="32"/>
      <c r="AP25" s="33"/>
      <c r="AQ25" s="34"/>
      <c r="AR25" s="32"/>
      <c r="AS25" s="33"/>
      <c r="AT25" s="34"/>
    </row>
    <row r="26" spans="1:46" s="9" customFormat="1" x14ac:dyDescent="0.2">
      <c r="A26" s="28"/>
      <c r="B26" s="29"/>
      <c r="C26" s="30"/>
      <c r="D26" s="22"/>
      <c r="E26" s="7"/>
      <c r="F26" s="7"/>
      <c r="G26" s="22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</row>
    <row r="27" spans="1:46" ht="42" customHeight="1" thickBot="1" x14ac:dyDescent="0.25">
      <c r="A27" s="26"/>
      <c r="B27" s="369" t="s">
        <v>69</v>
      </c>
      <c r="C27" s="369"/>
      <c r="D27" s="369"/>
      <c r="E27" s="369"/>
      <c r="F27" s="369"/>
      <c r="G27" s="23"/>
      <c r="H27" s="23"/>
      <c r="I27" s="23"/>
      <c r="J27" s="23"/>
      <c r="K27" s="23"/>
      <c r="L27" s="23"/>
      <c r="M27" s="23"/>
      <c r="N27" s="368"/>
      <c r="O27" s="368"/>
      <c r="P27" s="368"/>
      <c r="Q27" s="368"/>
      <c r="R27" s="368"/>
      <c r="S27" s="368"/>
      <c r="T27" s="368"/>
      <c r="U27" s="23"/>
      <c r="V27" s="23"/>
      <c r="W27" s="23"/>
      <c r="X27" s="23"/>
      <c r="Y27" s="23"/>
    </row>
    <row r="28" spans="1:46" ht="51" x14ac:dyDescent="0.2">
      <c r="B28" s="99"/>
      <c r="C28" s="193" t="s">
        <v>71</v>
      </c>
      <c r="D28" s="100" t="s">
        <v>70</v>
      </c>
      <c r="E28" s="100" t="s">
        <v>72</v>
      </c>
      <c r="F28" s="101" t="s">
        <v>73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46" ht="24" x14ac:dyDescent="0.2">
      <c r="B29" s="102">
        <v>1</v>
      </c>
      <c r="C29" s="103" t="s">
        <v>45</v>
      </c>
      <c r="D29" s="104">
        <v>1</v>
      </c>
      <c r="E29" s="105">
        <v>12918611</v>
      </c>
      <c r="F29" s="106">
        <f>E29*D29</f>
        <v>12918611</v>
      </c>
    </row>
    <row r="30" spans="1:46" ht="24" x14ac:dyDescent="0.2">
      <c r="B30" s="107">
        <v>2</v>
      </c>
      <c r="C30" s="108" t="s">
        <v>49</v>
      </c>
      <c r="D30" s="104">
        <v>1</v>
      </c>
      <c r="E30" s="105">
        <v>2600951</v>
      </c>
      <c r="F30" s="106">
        <f t="shared" ref="F30:F47" si="2">E30*D30</f>
        <v>2600951</v>
      </c>
    </row>
    <row r="31" spans="1:46" ht="24" x14ac:dyDescent="0.2">
      <c r="B31" s="107">
        <v>3</v>
      </c>
      <c r="C31" s="108" t="s">
        <v>48</v>
      </c>
      <c r="D31" s="104">
        <v>900</v>
      </c>
      <c r="E31" s="105">
        <v>111471</v>
      </c>
      <c r="F31" s="106">
        <f t="shared" si="2"/>
        <v>100323900</v>
      </c>
      <c r="M31" s="2" t="s">
        <v>30</v>
      </c>
    </row>
    <row r="32" spans="1:46" ht="24" x14ac:dyDescent="0.2">
      <c r="B32" s="107">
        <v>4</v>
      </c>
      <c r="C32" s="108" t="s">
        <v>46</v>
      </c>
      <c r="D32" s="104">
        <v>1</v>
      </c>
      <c r="E32" s="105">
        <v>1553522</v>
      </c>
      <c r="F32" s="106">
        <f t="shared" si="2"/>
        <v>1553522</v>
      </c>
    </row>
    <row r="33" spans="2:6" ht="30" customHeight="1" x14ac:dyDescent="0.2">
      <c r="B33" s="107">
        <v>5</v>
      </c>
      <c r="C33" s="108" t="s">
        <v>129</v>
      </c>
      <c r="D33" s="104">
        <v>43</v>
      </c>
      <c r="E33" s="105">
        <v>567072</v>
      </c>
      <c r="F33" s="106">
        <f t="shared" si="2"/>
        <v>24384096</v>
      </c>
    </row>
    <row r="34" spans="2:6" ht="24" x14ac:dyDescent="0.2">
      <c r="B34" s="107">
        <v>6</v>
      </c>
      <c r="C34" s="108" t="s">
        <v>74</v>
      </c>
      <c r="D34" s="104">
        <v>1</v>
      </c>
      <c r="E34" s="105">
        <v>13761201</v>
      </c>
      <c r="F34" s="106">
        <f t="shared" si="2"/>
        <v>13761201</v>
      </c>
    </row>
    <row r="35" spans="2:6" ht="24" x14ac:dyDescent="0.2">
      <c r="B35" s="107">
        <v>7</v>
      </c>
      <c r="C35" s="108" t="s">
        <v>47</v>
      </c>
      <c r="D35" s="104">
        <v>1</v>
      </c>
      <c r="E35" s="105">
        <v>0</v>
      </c>
      <c r="F35" s="106">
        <f t="shared" si="2"/>
        <v>0</v>
      </c>
    </row>
    <row r="36" spans="2:6" ht="24" x14ac:dyDescent="0.2">
      <c r="B36" s="107">
        <v>8</v>
      </c>
      <c r="C36" s="108" t="s">
        <v>77</v>
      </c>
      <c r="D36" s="104">
        <v>4</v>
      </c>
      <c r="E36" s="105">
        <v>171768</v>
      </c>
      <c r="F36" s="106">
        <f t="shared" si="2"/>
        <v>687072</v>
      </c>
    </row>
    <row r="37" spans="2:6" x14ac:dyDescent="0.2">
      <c r="B37" s="107">
        <v>9</v>
      </c>
      <c r="C37" s="108" t="s">
        <v>79</v>
      </c>
      <c r="D37" s="104">
        <v>5</v>
      </c>
      <c r="E37" s="105">
        <v>171768</v>
      </c>
      <c r="F37" s="106">
        <f t="shared" si="2"/>
        <v>858840</v>
      </c>
    </row>
    <row r="38" spans="2:6" ht="24" x14ac:dyDescent="0.2">
      <c r="B38" s="107">
        <v>10</v>
      </c>
      <c r="C38" s="108" t="s">
        <v>66</v>
      </c>
      <c r="D38" s="104">
        <v>1</v>
      </c>
      <c r="E38" s="105">
        <v>2750000</v>
      </c>
      <c r="F38" s="106">
        <f t="shared" si="2"/>
        <v>2750000</v>
      </c>
    </row>
    <row r="39" spans="2:6" ht="24" x14ac:dyDescent="0.2">
      <c r="B39" s="107">
        <v>11</v>
      </c>
      <c r="C39" s="108" t="s">
        <v>67</v>
      </c>
      <c r="D39" s="104">
        <v>1</v>
      </c>
      <c r="E39" s="105">
        <v>0</v>
      </c>
      <c r="F39" s="106">
        <f t="shared" si="2"/>
        <v>0</v>
      </c>
    </row>
    <row r="40" spans="2:6" x14ac:dyDescent="0.2">
      <c r="B40" s="107">
        <v>12</v>
      </c>
      <c r="C40" s="108" t="s">
        <v>75</v>
      </c>
      <c r="D40" s="104">
        <v>1</v>
      </c>
      <c r="E40" s="105">
        <v>91859000</v>
      </c>
      <c r="F40" s="106">
        <f t="shared" si="2"/>
        <v>91859000</v>
      </c>
    </row>
    <row r="41" spans="2:6" ht="36" x14ac:dyDescent="0.2">
      <c r="B41" s="107">
        <v>13</v>
      </c>
      <c r="C41" s="108" t="s">
        <v>130</v>
      </c>
      <c r="D41" s="104">
        <v>30</v>
      </c>
      <c r="E41" s="105">
        <v>770000</v>
      </c>
      <c r="F41" s="106">
        <f t="shared" si="2"/>
        <v>23100000</v>
      </c>
    </row>
    <row r="42" spans="2:6" ht="48" x14ac:dyDescent="0.2">
      <c r="B42" s="107">
        <v>14</v>
      </c>
      <c r="C42" s="108" t="s">
        <v>89</v>
      </c>
      <c r="D42" s="104">
        <v>1</v>
      </c>
      <c r="E42" s="105">
        <v>6600000</v>
      </c>
      <c r="F42" s="106">
        <f t="shared" si="2"/>
        <v>6600000</v>
      </c>
    </row>
    <row r="43" spans="2:6" ht="24" x14ac:dyDescent="0.2">
      <c r="B43" s="107">
        <v>15</v>
      </c>
      <c r="C43" s="108" t="s">
        <v>80</v>
      </c>
      <c r="D43" s="104">
        <v>1</v>
      </c>
      <c r="E43" s="105">
        <v>8346000</v>
      </c>
      <c r="F43" s="106">
        <f t="shared" si="2"/>
        <v>8346000</v>
      </c>
    </row>
    <row r="44" spans="2:6" x14ac:dyDescent="0.2">
      <c r="B44" s="107">
        <v>16</v>
      </c>
      <c r="C44" s="108" t="s">
        <v>81</v>
      </c>
      <c r="D44" s="104">
        <v>42</v>
      </c>
      <c r="E44" s="105">
        <v>9000</v>
      </c>
      <c r="F44" s="106">
        <f t="shared" si="2"/>
        <v>378000</v>
      </c>
    </row>
    <row r="45" spans="2:6" x14ac:dyDescent="0.2">
      <c r="B45" s="107">
        <v>17</v>
      </c>
      <c r="C45" s="108" t="s">
        <v>151</v>
      </c>
      <c r="D45" s="104">
        <v>7</v>
      </c>
      <c r="E45" s="105">
        <v>80000</v>
      </c>
      <c r="F45" s="106">
        <f t="shared" si="2"/>
        <v>560000</v>
      </c>
    </row>
    <row r="46" spans="2:6" ht="25.5" x14ac:dyDescent="0.2">
      <c r="B46" s="107">
        <v>18</v>
      </c>
      <c r="C46" s="109" t="s">
        <v>90</v>
      </c>
      <c r="D46" s="104">
        <v>1</v>
      </c>
      <c r="E46" s="105">
        <v>2375000</v>
      </c>
      <c r="F46" s="106">
        <f t="shared" si="2"/>
        <v>2375000</v>
      </c>
    </row>
    <row r="47" spans="2:6" ht="32.25" customHeight="1" thickBot="1" x14ac:dyDescent="0.25">
      <c r="B47" s="107">
        <v>19</v>
      </c>
      <c r="C47" s="199" t="s">
        <v>83</v>
      </c>
      <c r="D47" s="196">
        <v>2</v>
      </c>
      <c r="E47" s="197">
        <v>21353000</v>
      </c>
      <c r="F47" s="198">
        <f t="shared" si="2"/>
        <v>42706000</v>
      </c>
    </row>
    <row r="48" spans="2:6" ht="13.5" thickBot="1" x14ac:dyDescent="0.25">
      <c r="B48" s="379" t="s">
        <v>85</v>
      </c>
      <c r="C48" s="380"/>
      <c r="D48" s="380"/>
      <c r="E48" s="381"/>
      <c r="F48" s="113">
        <f>SUM(F29:F47)</f>
        <v>335762193</v>
      </c>
    </row>
    <row r="49" spans="2:6" ht="13.5" thickBot="1" x14ac:dyDescent="0.25">
      <c r="B49" s="379" t="s">
        <v>86</v>
      </c>
      <c r="C49" s="380"/>
      <c r="D49" s="380"/>
      <c r="E49" s="381"/>
      <c r="F49" s="113">
        <f>F48*1.18</f>
        <v>396199387.73999995</v>
      </c>
    </row>
  </sheetData>
  <mergeCells count="178">
    <mergeCell ref="AL12:AN12"/>
    <mergeCell ref="AL13:AN13"/>
    <mergeCell ref="AL14:AN14"/>
    <mergeCell ref="AL15:AN15"/>
    <mergeCell ref="AR2:AT2"/>
    <mergeCell ref="B48:E48"/>
    <mergeCell ref="B49:E49"/>
    <mergeCell ref="AR12:AT12"/>
    <mergeCell ref="AR13:AT13"/>
    <mergeCell ref="AR14:AT14"/>
    <mergeCell ref="AR15:AT15"/>
    <mergeCell ref="AR3:AT3"/>
    <mergeCell ref="AR4:AT4"/>
    <mergeCell ref="AR5:AT5"/>
    <mergeCell ref="AR6:AT6"/>
    <mergeCell ref="AR7:AT7"/>
    <mergeCell ref="AR8:AT8"/>
    <mergeCell ref="AR9:AT9"/>
    <mergeCell ref="AR10:AT10"/>
    <mergeCell ref="AR11:AT11"/>
    <mergeCell ref="AO12:AQ12"/>
    <mergeCell ref="AO13:AQ13"/>
    <mergeCell ref="AO14:AQ14"/>
    <mergeCell ref="AO15:AQ15"/>
    <mergeCell ref="AL5:AN5"/>
    <mergeCell ref="AL6:AN6"/>
    <mergeCell ref="AL7:AN7"/>
    <mergeCell ref="AL8:AN8"/>
    <mergeCell ref="AL9:AN9"/>
    <mergeCell ref="AL10:AN10"/>
    <mergeCell ref="AL11:AN11"/>
    <mergeCell ref="AO7:AQ7"/>
    <mergeCell ref="AO8:AQ8"/>
    <mergeCell ref="AO9:AQ9"/>
    <mergeCell ref="AO10:AQ10"/>
    <mergeCell ref="AO11:AQ11"/>
    <mergeCell ref="AO5:AQ5"/>
    <mergeCell ref="AO6:AQ6"/>
    <mergeCell ref="AI12:AK12"/>
    <mergeCell ref="AI13:AK13"/>
    <mergeCell ref="AI14:AK14"/>
    <mergeCell ref="AI15:AK15"/>
    <mergeCell ref="AI3:AK3"/>
    <mergeCell ref="AI4:AK4"/>
    <mergeCell ref="AI5:AK5"/>
    <mergeCell ref="AI6:AK6"/>
    <mergeCell ref="AI7:AK7"/>
    <mergeCell ref="AI8:AK8"/>
    <mergeCell ref="AI9:AK9"/>
    <mergeCell ref="AI10:AK10"/>
    <mergeCell ref="AI11:AK11"/>
    <mergeCell ref="AF12:AH12"/>
    <mergeCell ref="AF13:AH13"/>
    <mergeCell ref="AF14:AH14"/>
    <mergeCell ref="AF15:AH15"/>
    <mergeCell ref="AF3:AH3"/>
    <mergeCell ref="AF4:AH4"/>
    <mergeCell ref="AF5:AH5"/>
    <mergeCell ref="AF6:AH6"/>
    <mergeCell ref="AF7:AH7"/>
    <mergeCell ref="AF8:AH8"/>
    <mergeCell ref="AF9:AH9"/>
    <mergeCell ref="AF10:AH10"/>
    <mergeCell ref="AF11:AH11"/>
    <mergeCell ref="H15:J15"/>
    <mergeCell ref="K15:M15"/>
    <mergeCell ref="N15:P15"/>
    <mergeCell ref="Q15:S15"/>
    <mergeCell ref="Z15:AB15"/>
    <mergeCell ref="AC15:AE15"/>
    <mergeCell ref="N27:T27"/>
    <mergeCell ref="B27:F27"/>
    <mergeCell ref="A12:A25"/>
    <mergeCell ref="Q14:S14"/>
    <mergeCell ref="B12:B25"/>
    <mergeCell ref="H5:J5"/>
    <mergeCell ref="Z5:AB5"/>
    <mergeCell ref="W5:Y5"/>
    <mergeCell ref="T5:V5"/>
    <mergeCell ref="N5:P5"/>
    <mergeCell ref="H4:J4"/>
    <mergeCell ref="K5:M5"/>
    <mergeCell ref="Q5:S5"/>
    <mergeCell ref="AC5:AE5"/>
    <mergeCell ref="Z4:AB4"/>
    <mergeCell ref="N4:P4"/>
    <mergeCell ref="Q4:S4"/>
    <mergeCell ref="T4:V4"/>
    <mergeCell ref="AC4:AE4"/>
    <mergeCell ref="A2:G2"/>
    <mergeCell ref="A3:A4"/>
    <mergeCell ref="B3:B4"/>
    <mergeCell ref="C3:C4"/>
    <mergeCell ref="D3:D4"/>
    <mergeCell ref="E3:E4"/>
    <mergeCell ref="F3:F4"/>
    <mergeCell ref="G3:G4"/>
    <mergeCell ref="K4:M4"/>
    <mergeCell ref="H3:J3"/>
    <mergeCell ref="K3:M3"/>
    <mergeCell ref="H2:AQ2"/>
    <mergeCell ref="AC3:AE3"/>
    <mergeCell ref="N3:P3"/>
    <mergeCell ref="Q3:S3"/>
    <mergeCell ref="T3:V3"/>
    <mergeCell ref="W3:Y3"/>
    <mergeCell ref="Z3:AB3"/>
    <mergeCell ref="AL3:AN3"/>
    <mergeCell ref="AL4:AN4"/>
    <mergeCell ref="AO3:AQ3"/>
    <mergeCell ref="AO4:AQ4"/>
    <mergeCell ref="H7:J7"/>
    <mergeCell ref="K7:M7"/>
    <mergeCell ref="N7:P7"/>
    <mergeCell ref="Q7:S7"/>
    <mergeCell ref="T7:V7"/>
    <mergeCell ref="W7:Y7"/>
    <mergeCell ref="Z7:AB7"/>
    <mergeCell ref="AC7:AE7"/>
    <mergeCell ref="N6:P6"/>
    <mergeCell ref="Q6:S6"/>
    <mergeCell ref="T6:V6"/>
    <mergeCell ref="W6:Y6"/>
    <mergeCell ref="Z6:AB6"/>
    <mergeCell ref="AC6:AE6"/>
    <mergeCell ref="H6:J6"/>
    <mergeCell ref="K6:M6"/>
    <mergeCell ref="H9:J9"/>
    <mergeCell ref="K9:M9"/>
    <mergeCell ref="N9:P9"/>
    <mergeCell ref="Q9:S9"/>
    <mergeCell ref="T9:V9"/>
    <mergeCell ref="W9:Y9"/>
    <mergeCell ref="Z9:AB9"/>
    <mergeCell ref="AC9:AE9"/>
    <mergeCell ref="H8:J8"/>
    <mergeCell ref="K8:M8"/>
    <mergeCell ref="N8:P8"/>
    <mergeCell ref="Q8:S8"/>
    <mergeCell ref="T8:V8"/>
    <mergeCell ref="W8:Y8"/>
    <mergeCell ref="Z8:AB8"/>
    <mergeCell ref="AC8:AE8"/>
    <mergeCell ref="K11:M11"/>
    <mergeCell ref="N11:P11"/>
    <mergeCell ref="Q11:S11"/>
    <mergeCell ref="T11:V11"/>
    <mergeCell ref="W11:Y11"/>
    <mergeCell ref="H10:J10"/>
    <mergeCell ref="K10:M10"/>
    <mergeCell ref="N10:P10"/>
    <mergeCell ref="Q10:S10"/>
    <mergeCell ref="T10:V10"/>
    <mergeCell ref="W10:Y10"/>
    <mergeCell ref="A1:AE1"/>
    <mergeCell ref="H14:J14"/>
    <mergeCell ref="Z14:AB14"/>
    <mergeCell ref="AC14:AE14"/>
    <mergeCell ref="Z11:AB11"/>
    <mergeCell ref="AC11:AE11"/>
    <mergeCell ref="K14:M14"/>
    <mergeCell ref="N14:P14"/>
    <mergeCell ref="Z10:AB10"/>
    <mergeCell ref="AC10:AE10"/>
    <mergeCell ref="H12:J12"/>
    <mergeCell ref="K12:M12"/>
    <mergeCell ref="N12:P12"/>
    <mergeCell ref="Q12:S12"/>
    <mergeCell ref="H13:J13"/>
    <mergeCell ref="K13:M13"/>
    <mergeCell ref="N13:P13"/>
    <mergeCell ref="Q13:S13"/>
    <mergeCell ref="Z12:AB12"/>
    <mergeCell ref="AC12:AE12"/>
    <mergeCell ref="Z13:AB13"/>
    <mergeCell ref="AC13:AE13"/>
    <mergeCell ref="D11:F11"/>
    <mergeCell ref="H11:J11"/>
  </mergeCells>
  <phoneticPr fontId="0" type="noConversion"/>
  <printOptions horizontalCentered="1"/>
  <pageMargins left="0.15748031496062992" right="0.15748031496062992" top="0.94488188976377963" bottom="0" header="0" footer="0"/>
  <pageSetup paperSize="9" scale="4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9"/>
  <sheetViews>
    <sheetView view="pageBreakPreview" topLeftCell="B30" zoomScale="110" zoomScaleNormal="100" zoomScaleSheetLayoutView="110" workbookViewId="0">
      <selection activeCell="E37" sqref="E37"/>
    </sheetView>
  </sheetViews>
  <sheetFormatPr defaultRowHeight="12.75" x14ac:dyDescent="0.2"/>
  <cols>
    <col min="1" max="1" width="18.42578125" style="1" customWidth="1"/>
    <col min="2" max="2" width="6.7109375" style="1" customWidth="1"/>
    <col min="3" max="3" width="41.28515625" style="1" customWidth="1"/>
    <col min="4" max="4" width="9.7109375" style="1" customWidth="1"/>
    <col min="5" max="5" width="15.85546875" style="1" customWidth="1"/>
    <col min="6" max="6" width="15.5703125" style="1" customWidth="1"/>
    <col min="7" max="7" width="8.140625" style="1" customWidth="1"/>
    <col min="8" max="8" width="3" style="1" customWidth="1"/>
    <col min="9" max="9" width="2.28515625" style="1" customWidth="1"/>
    <col min="10" max="10" width="1.28515625" style="1" customWidth="1"/>
    <col min="11" max="11" width="3.140625" style="1" customWidth="1"/>
    <col min="12" max="12" width="2.140625" style="1" customWidth="1"/>
    <col min="13" max="13" width="1.5703125" style="1" customWidth="1"/>
    <col min="14" max="14" width="3.7109375" style="1" customWidth="1"/>
    <col min="15" max="15" width="2.140625" style="1" customWidth="1"/>
    <col min="16" max="16" width="1.28515625" style="1" customWidth="1"/>
    <col min="17" max="17" width="4.140625" style="1" customWidth="1"/>
    <col min="18" max="18" width="1.7109375" style="1" customWidth="1"/>
    <col min="19" max="19" width="1.42578125" style="1" customWidth="1"/>
    <col min="20" max="20" width="3" style="1" customWidth="1"/>
    <col min="21" max="21" width="2.140625" style="1" customWidth="1"/>
    <col min="22" max="22" width="1.28515625" style="1" customWidth="1"/>
    <col min="23" max="23" width="2.42578125" style="1" customWidth="1"/>
    <col min="24" max="25" width="2.140625" style="1" customWidth="1"/>
    <col min="26" max="26" width="4.140625" style="1" customWidth="1"/>
    <col min="27" max="27" width="1.28515625" style="1" customWidth="1"/>
    <col min="28" max="28" width="0.85546875" style="1" customWidth="1"/>
    <col min="29" max="29" width="4.140625" style="1" customWidth="1"/>
    <col min="30" max="30" width="0.85546875" style="1" customWidth="1"/>
    <col min="31" max="31" width="2.140625" style="1" customWidth="1"/>
    <col min="32" max="32" width="4.140625" style="1" customWidth="1"/>
    <col min="33" max="33" width="0.85546875" style="1" customWidth="1"/>
    <col min="34" max="34" width="3.28515625" style="1" customWidth="1"/>
    <col min="35" max="35" width="4.140625" style="1" customWidth="1"/>
    <col min="36" max="36" width="0.85546875" style="1" customWidth="1"/>
    <col min="37" max="37" width="2.7109375" style="1" customWidth="1"/>
    <col min="38" max="38" width="4.140625" style="1" customWidth="1"/>
    <col min="39" max="39" width="0.85546875" style="1" customWidth="1"/>
    <col min="40" max="40" width="2.7109375" style="1" customWidth="1"/>
    <col min="41" max="41" width="4.140625" style="1" customWidth="1"/>
    <col min="42" max="42" width="0.85546875" style="1" customWidth="1"/>
    <col min="43" max="43" width="2.7109375" style="1" customWidth="1"/>
    <col min="44" max="44" width="4.140625" style="1" customWidth="1"/>
    <col min="45" max="45" width="0.85546875" style="1" customWidth="1"/>
    <col min="46" max="46" width="2.7109375" style="1" customWidth="1"/>
    <col min="47" max="16384" width="9.140625" style="1"/>
  </cols>
  <sheetData>
    <row r="1" spans="1:46" ht="39.75" customHeight="1" thickBot="1" x14ac:dyDescent="0.3">
      <c r="A1" s="320" t="s">
        <v>60</v>
      </c>
      <c r="B1" s="320"/>
      <c r="C1" s="320"/>
      <c r="D1" s="320"/>
      <c r="E1" s="320"/>
      <c r="F1" s="320"/>
      <c r="G1" s="320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46" ht="28.5" customHeight="1" thickBot="1" x14ac:dyDescent="0.25">
      <c r="A2" s="337"/>
      <c r="B2" s="338"/>
      <c r="C2" s="338"/>
      <c r="D2" s="338"/>
      <c r="E2" s="338"/>
      <c r="F2" s="338"/>
      <c r="G2" s="339"/>
      <c r="H2" s="356">
        <v>2017</v>
      </c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8"/>
      <c r="AR2" s="376">
        <v>2018</v>
      </c>
      <c r="AS2" s="377"/>
      <c r="AT2" s="378"/>
    </row>
    <row r="3" spans="1:46" ht="12.75" customHeight="1" thickBot="1" x14ac:dyDescent="0.25">
      <c r="A3" s="340" t="s">
        <v>31</v>
      </c>
      <c r="B3" s="342" t="s">
        <v>32</v>
      </c>
      <c r="C3" s="344" t="s">
        <v>33</v>
      </c>
      <c r="D3" s="344" t="s">
        <v>34</v>
      </c>
      <c r="E3" s="346" t="s">
        <v>35</v>
      </c>
      <c r="F3" s="344" t="s">
        <v>36</v>
      </c>
      <c r="G3" s="348" t="s">
        <v>50</v>
      </c>
      <c r="H3" s="353" t="s">
        <v>0</v>
      </c>
      <c r="I3" s="354"/>
      <c r="J3" s="355"/>
      <c r="K3" s="353" t="s">
        <v>1</v>
      </c>
      <c r="L3" s="354"/>
      <c r="M3" s="355"/>
      <c r="N3" s="353" t="s">
        <v>2</v>
      </c>
      <c r="O3" s="354"/>
      <c r="P3" s="355"/>
      <c r="Q3" s="354" t="s">
        <v>3</v>
      </c>
      <c r="R3" s="354"/>
      <c r="S3" s="354"/>
      <c r="T3" s="353" t="s">
        <v>4</v>
      </c>
      <c r="U3" s="354"/>
      <c r="V3" s="355"/>
      <c r="W3" s="354" t="s">
        <v>5</v>
      </c>
      <c r="X3" s="354"/>
      <c r="Y3" s="354"/>
      <c r="Z3" s="353" t="s">
        <v>6</v>
      </c>
      <c r="AA3" s="354"/>
      <c r="AB3" s="355"/>
      <c r="AC3" s="359" t="s">
        <v>7</v>
      </c>
      <c r="AD3" s="360"/>
      <c r="AE3" s="361"/>
      <c r="AF3" s="359" t="s">
        <v>52</v>
      </c>
      <c r="AG3" s="360"/>
      <c r="AH3" s="361"/>
      <c r="AI3" s="359" t="s">
        <v>53</v>
      </c>
      <c r="AJ3" s="360"/>
      <c r="AK3" s="361"/>
      <c r="AL3" s="359" t="s">
        <v>54</v>
      </c>
      <c r="AM3" s="360"/>
      <c r="AN3" s="361"/>
      <c r="AO3" s="359" t="s">
        <v>55</v>
      </c>
      <c r="AP3" s="360"/>
      <c r="AQ3" s="361"/>
      <c r="AR3" s="359" t="s">
        <v>0</v>
      </c>
      <c r="AS3" s="360"/>
      <c r="AT3" s="361"/>
    </row>
    <row r="4" spans="1:46" ht="76.5" customHeight="1" thickBot="1" x14ac:dyDescent="0.25">
      <c r="A4" s="341"/>
      <c r="B4" s="343"/>
      <c r="C4" s="345"/>
      <c r="D4" s="345"/>
      <c r="E4" s="347"/>
      <c r="F4" s="345"/>
      <c r="G4" s="349"/>
      <c r="H4" s="350" t="s">
        <v>37</v>
      </c>
      <c r="I4" s="351"/>
      <c r="J4" s="352"/>
      <c r="K4" s="350" t="s">
        <v>38</v>
      </c>
      <c r="L4" s="351"/>
      <c r="M4" s="352"/>
      <c r="N4" s="350" t="s">
        <v>39</v>
      </c>
      <c r="O4" s="351"/>
      <c r="P4" s="352"/>
      <c r="Q4" s="350" t="s">
        <v>40</v>
      </c>
      <c r="R4" s="351"/>
      <c r="S4" s="352"/>
      <c r="T4" s="350" t="s">
        <v>41</v>
      </c>
      <c r="U4" s="351"/>
      <c r="V4" s="352"/>
      <c r="W4" s="57" t="s">
        <v>42</v>
      </c>
      <c r="X4" s="58"/>
      <c r="Y4" s="59"/>
      <c r="Z4" s="350" t="s">
        <v>43</v>
      </c>
      <c r="AA4" s="351"/>
      <c r="AB4" s="352"/>
      <c r="AC4" s="362" t="s">
        <v>44</v>
      </c>
      <c r="AD4" s="363"/>
      <c r="AE4" s="364"/>
      <c r="AF4" s="362" t="s">
        <v>51</v>
      </c>
      <c r="AG4" s="363"/>
      <c r="AH4" s="364"/>
      <c r="AI4" s="362" t="s">
        <v>56</v>
      </c>
      <c r="AJ4" s="363"/>
      <c r="AK4" s="364"/>
      <c r="AL4" s="362" t="s">
        <v>57</v>
      </c>
      <c r="AM4" s="363"/>
      <c r="AN4" s="364"/>
      <c r="AO4" s="362" t="s">
        <v>58</v>
      </c>
      <c r="AP4" s="363"/>
      <c r="AQ4" s="364"/>
      <c r="AR4" s="350" t="s">
        <v>37</v>
      </c>
      <c r="AS4" s="351"/>
      <c r="AT4" s="352"/>
    </row>
    <row r="5" spans="1:46" s="9" customFormat="1" ht="13.5" hidden="1" customHeight="1" thickBot="1" x14ac:dyDescent="0.25">
      <c r="A5" s="4"/>
      <c r="B5" s="204"/>
      <c r="C5" s="5" t="s">
        <v>8</v>
      </c>
      <c r="D5" s="6">
        <v>35</v>
      </c>
      <c r="E5" s="7" t="s">
        <v>9</v>
      </c>
      <c r="F5" s="8" t="s">
        <v>10</v>
      </c>
      <c r="G5" s="6"/>
      <c r="H5" s="328"/>
      <c r="I5" s="329"/>
      <c r="J5" s="330"/>
      <c r="K5" s="328"/>
      <c r="L5" s="329"/>
      <c r="M5" s="330"/>
      <c r="N5" s="328"/>
      <c r="O5" s="329"/>
      <c r="P5" s="330"/>
      <c r="Q5" s="328"/>
      <c r="R5" s="329"/>
      <c r="S5" s="330"/>
      <c r="T5" s="328"/>
      <c r="U5" s="329"/>
      <c r="V5" s="330"/>
      <c r="W5" s="328"/>
      <c r="X5" s="329"/>
      <c r="Y5" s="330"/>
      <c r="Z5" s="328"/>
      <c r="AA5" s="329"/>
      <c r="AB5" s="330"/>
      <c r="AC5" s="328"/>
      <c r="AD5" s="329"/>
      <c r="AE5" s="330"/>
      <c r="AF5" s="328"/>
      <c r="AG5" s="329"/>
      <c r="AH5" s="330"/>
      <c r="AI5" s="328"/>
      <c r="AJ5" s="329"/>
      <c r="AK5" s="330"/>
      <c r="AL5" s="328"/>
      <c r="AM5" s="329"/>
      <c r="AN5" s="330"/>
      <c r="AO5" s="328"/>
      <c r="AP5" s="329"/>
      <c r="AQ5" s="330"/>
      <c r="AR5" s="328"/>
      <c r="AS5" s="329"/>
      <c r="AT5" s="330"/>
    </row>
    <row r="6" spans="1:46" s="9" customFormat="1" ht="13.5" hidden="1" customHeight="1" thickBot="1" x14ac:dyDescent="0.25">
      <c r="A6" s="10"/>
      <c r="B6" s="11"/>
      <c r="C6" s="12" t="s">
        <v>11</v>
      </c>
      <c r="D6" s="13">
        <v>20</v>
      </c>
      <c r="E6" s="12" t="s">
        <v>12</v>
      </c>
      <c r="F6" s="12" t="s">
        <v>13</v>
      </c>
      <c r="G6" s="14"/>
      <c r="H6" s="322"/>
      <c r="I6" s="323"/>
      <c r="J6" s="324"/>
      <c r="K6" s="322"/>
      <c r="L6" s="323"/>
      <c r="M6" s="324"/>
      <c r="N6" s="322"/>
      <c r="O6" s="323"/>
      <c r="P6" s="324"/>
      <c r="Q6" s="322"/>
      <c r="R6" s="323"/>
      <c r="S6" s="324"/>
      <c r="T6" s="322"/>
      <c r="U6" s="323"/>
      <c r="V6" s="324"/>
      <c r="W6" s="322"/>
      <c r="X6" s="323"/>
      <c r="Y6" s="324"/>
      <c r="Z6" s="322"/>
      <c r="AA6" s="323"/>
      <c r="AB6" s="324"/>
      <c r="AC6" s="322"/>
      <c r="AD6" s="323"/>
      <c r="AE6" s="324"/>
      <c r="AF6" s="322"/>
      <c r="AG6" s="323"/>
      <c r="AH6" s="324"/>
      <c r="AI6" s="322"/>
      <c r="AJ6" s="323"/>
      <c r="AK6" s="324"/>
      <c r="AL6" s="322"/>
      <c r="AM6" s="323"/>
      <c r="AN6" s="324"/>
      <c r="AO6" s="322"/>
      <c r="AP6" s="323"/>
      <c r="AQ6" s="324"/>
      <c r="AR6" s="322"/>
      <c r="AS6" s="323"/>
      <c r="AT6" s="324"/>
    </row>
    <row r="7" spans="1:46" s="9" customFormat="1" ht="13.5" hidden="1" customHeight="1" thickBot="1" x14ac:dyDescent="0.25">
      <c r="A7" s="15" t="s">
        <v>14</v>
      </c>
      <c r="B7" s="11">
        <v>1</v>
      </c>
      <c r="C7" s="12" t="s">
        <v>15</v>
      </c>
      <c r="D7" s="13">
        <v>52</v>
      </c>
      <c r="E7" s="12" t="s">
        <v>16</v>
      </c>
      <c r="F7" s="12" t="s">
        <v>17</v>
      </c>
      <c r="G7" s="13"/>
      <c r="H7" s="322"/>
      <c r="I7" s="323"/>
      <c r="J7" s="324"/>
      <c r="K7" s="322"/>
      <c r="L7" s="323"/>
      <c r="M7" s="324"/>
      <c r="N7" s="322"/>
      <c r="O7" s="323"/>
      <c r="P7" s="324"/>
      <c r="Q7" s="322"/>
      <c r="R7" s="323"/>
      <c r="S7" s="324"/>
      <c r="T7" s="322"/>
      <c r="U7" s="323"/>
      <c r="V7" s="324"/>
      <c r="W7" s="322"/>
      <c r="X7" s="323"/>
      <c r="Y7" s="324"/>
      <c r="Z7" s="322"/>
      <c r="AA7" s="323"/>
      <c r="AB7" s="324"/>
      <c r="AC7" s="322"/>
      <c r="AD7" s="323"/>
      <c r="AE7" s="324"/>
      <c r="AF7" s="322"/>
      <c r="AG7" s="323"/>
      <c r="AH7" s="324"/>
      <c r="AI7" s="322"/>
      <c r="AJ7" s="323"/>
      <c r="AK7" s="324"/>
      <c r="AL7" s="322"/>
      <c r="AM7" s="323"/>
      <c r="AN7" s="324"/>
      <c r="AO7" s="322"/>
      <c r="AP7" s="323"/>
      <c r="AQ7" s="324"/>
      <c r="AR7" s="322"/>
      <c r="AS7" s="323"/>
      <c r="AT7" s="324"/>
    </row>
    <row r="8" spans="1:46" s="9" customFormat="1" ht="13.5" hidden="1" customHeight="1" thickBot="1" x14ac:dyDescent="0.25">
      <c r="A8" s="10"/>
      <c r="B8" s="11"/>
      <c r="C8" s="12" t="s">
        <v>18</v>
      </c>
      <c r="D8" s="14">
        <v>58</v>
      </c>
      <c r="E8" s="12" t="s">
        <v>19</v>
      </c>
      <c r="F8" s="12" t="s">
        <v>20</v>
      </c>
      <c r="G8" s="16">
        <v>3300</v>
      </c>
      <c r="H8" s="322"/>
      <c r="I8" s="323"/>
      <c r="J8" s="324"/>
      <c r="K8" s="322"/>
      <c r="L8" s="323"/>
      <c r="M8" s="324"/>
      <c r="N8" s="322"/>
      <c r="O8" s="323"/>
      <c r="P8" s="324"/>
      <c r="Q8" s="322"/>
      <c r="R8" s="323"/>
      <c r="S8" s="324"/>
      <c r="T8" s="322"/>
      <c r="U8" s="323"/>
      <c r="V8" s="324"/>
      <c r="W8" s="322"/>
      <c r="X8" s="323"/>
      <c r="Y8" s="324"/>
      <c r="Z8" s="322"/>
      <c r="AA8" s="323"/>
      <c r="AB8" s="324"/>
      <c r="AC8" s="322"/>
      <c r="AD8" s="323"/>
      <c r="AE8" s="324"/>
      <c r="AF8" s="322"/>
      <c r="AG8" s="323"/>
      <c r="AH8" s="324"/>
      <c r="AI8" s="322"/>
      <c r="AJ8" s="323"/>
      <c r="AK8" s="324"/>
      <c r="AL8" s="322"/>
      <c r="AM8" s="323"/>
      <c r="AN8" s="324"/>
      <c r="AO8" s="322"/>
      <c r="AP8" s="323"/>
      <c r="AQ8" s="324"/>
      <c r="AR8" s="322"/>
      <c r="AS8" s="323"/>
      <c r="AT8" s="324"/>
    </row>
    <row r="9" spans="1:46" s="9" customFormat="1" ht="13.5" hidden="1" customHeight="1" thickBot="1" x14ac:dyDescent="0.25">
      <c r="A9" s="17"/>
      <c r="B9" s="11"/>
      <c r="C9" s="12" t="s">
        <v>21</v>
      </c>
      <c r="D9" s="18">
        <v>60</v>
      </c>
      <c r="E9" s="12" t="s">
        <v>22</v>
      </c>
      <c r="F9" s="12" t="s">
        <v>23</v>
      </c>
      <c r="G9" s="13"/>
      <c r="H9" s="322"/>
      <c r="I9" s="323"/>
      <c r="J9" s="324"/>
      <c r="K9" s="322"/>
      <c r="L9" s="323"/>
      <c r="M9" s="324"/>
      <c r="N9" s="322"/>
      <c r="O9" s="323"/>
      <c r="P9" s="324"/>
      <c r="Q9" s="322"/>
      <c r="R9" s="323"/>
      <c r="S9" s="324"/>
      <c r="T9" s="322"/>
      <c r="U9" s="323"/>
      <c r="V9" s="324"/>
      <c r="W9" s="322"/>
      <c r="X9" s="323"/>
      <c r="Y9" s="324"/>
      <c r="Z9" s="322"/>
      <c r="AA9" s="323"/>
      <c r="AB9" s="324"/>
      <c r="AC9" s="322"/>
      <c r="AD9" s="323"/>
      <c r="AE9" s="324"/>
      <c r="AF9" s="322"/>
      <c r="AG9" s="323"/>
      <c r="AH9" s="324"/>
      <c r="AI9" s="322"/>
      <c r="AJ9" s="323"/>
      <c r="AK9" s="324"/>
      <c r="AL9" s="322"/>
      <c r="AM9" s="323"/>
      <c r="AN9" s="324"/>
      <c r="AO9" s="322"/>
      <c r="AP9" s="323"/>
      <c r="AQ9" s="324"/>
      <c r="AR9" s="322"/>
      <c r="AS9" s="323"/>
      <c r="AT9" s="324"/>
    </row>
    <row r="10" spans="1:46" s="9" customFormat="1" ht="13.5" hidden="1" customHeight="1" thickBot="1" x14ac:dyDescent="0.25">
      <c r="A10" s="10"/>
      <c r="B10" s="11"/>
      <c r="C10" s="12" t="s">
        <v>24</v>
      </c>
      <c r="D10" s="13">
        <v>15</v>
      </c>
      <c r="E10" s="12" t="s">
        <v>25</v>
      </c>
      <c r="F10" s="12" t="s">
        <v>26</v>
      </c>
      <c r="G10" s="14"/>
      <c r="H10" s="322"/>
      <c r="I10" s="323"/>
      <c r="J10" s="324"/>
      <c r="K10" s="322"/>
      <c r="L10" s="323"/>
      <c r="M10" s="324"/>
      <c r="N10" s="322"/>
      <c r="O10" s="323"/>
      <c r="P10" s="324"/>
      <c r="Q10" s="322"/>
      <c r="R10" s="323"/>
      <c r="S10" s="324"/>
      <c r="T10" s="322"/>
      <c r="U10" s="323"/>
      <c r="V10" s="324"/>
      <c r="W10" s="322"/>
      <c r="X10" s="323"/>
      <c r="Y10" s="324"/>
      <c r="Z10" s="322"/>
      <c r="AA10" s="323"/>
      <c r="AB10" s="324"/>
      <c r="AC10" s="322"/>
      <c r="AD10" s="323"/>
      <c r="AE10" s="324"/>
      <c r="AF10" s="322"/>
      <c r="AG10" s="323"/>
      <c r="AH10" s="324"/>
      <c r="AI10" s="322"/>
      <c r="AJ10" s="323"/>
      <c r="AK10" s="324"/>
      <c r="AL10" s="322"/>
      <c r="AM10" s="323"/>
      <c r="AN10" s="324"/>
      <c r="AO10" s="322"/>
      <c r="AP10" s="323"/>
      <c r="AQ10" s="324"/>
      <c r="AR10" s="322"/>
      <c r="AS10" s="323"/>
      <c r="AT10" s="324"/>
    </row>
    <row r="11" spans="1:46" s="9" customFormat="1" ht="13.5" hidden="1" customHeight="1" thickBot="1" x14ac:dyDescent="0.25">
      <c r="A11" s="19" t="s">
        <v>27</v>
      </c>
      <c r="B11" s="20"/>
      <c r="C11" s="55" t="s">
        <v>28</v>
      </c>
      <c r="D11" s="334" t="s">
        <v>29</v>
      </c>
      <c r="E11" s="335"/>
      <c r="F11" s="336"/>
      <c r="G11" s="205"/>
      <c r="H11" s="325"/>
      <c r="I11" s="326"/>
      <c r="J11" s="327"/>
      <c r="K11" s="325"/>
      <c r="L11" s="326"/>
      <c r="M11" s="327"/>
      <c r="N11" s="325"/>
      <c r="O11" s="326"/>
      <c r="P11" s="327"/>
      <c r="Q11" s="325"/>
      <c r="R11" s="326"/>
      <c r="S11" s="327"/>
      <c r="T11" s="325"/>
      <c r="U11" s="326"/>
      <c r="V11" s="327"/>
      <c r="W11" s="325"/>
      <c r="X11" s="326"/>
      <c r="Y11" s="327"/>
      <c r="Z11" s="325"/>
      <c r="AA11" s="326"/>
      <c r="AB11" s="327"/>
      <c r="AC11" s="325"/>
      <c r="AD11" s="326"/>
      <c r="AE11" s="327"/>
      <c r="AF11" s="325"/>
      <c r="AG11" s="326"/>
      <c r="AH11" s="327"/>
      <c r="AI11" s="325"/>
      <c r="AJ11" s="326"/>
      <c r="AK11" s="327"/>
      <c r="AL11" s="325"/>
      <c r="AM11" s="326"/>
      <c r="AN11" s="327"/>
      <c r="AO11" s="325"/>
      <c r="AP11" s="326"/>
      <c r="AQ11" s="327"/>
      <c r="AR11" s="325"/>
      <c r="AS11" s="326"/>
      <c r="AT11" s="327"/>
    </row>
    <row r="12" spans="1:46" s="9" customFormat="1" ht="24.95" customHeight="1" x14ac:dyDescent="0.2">
      <c r="A12" s="370" t="s">
        <v>64</v>
      </c>
      <c r="B12" s="373" t="s">
        <v>92</v>
      </c>
      <c r="C12" s="56" t="s">
        <v>45</v>
      </c>
      <c r="D12" s="36">
        <v>15</v>
      </c>
      <c r="E12" s="37">
        <f>F12-D12</f>
        <v>42741</v>
      </c>
      <c r="F12" s="37">
        <f>E13-1</f>
        <v>42756</v>
      </c>
      <c r="G12" s="203"/>
      <c r="H12" s="328"/>
      <c r="I12" s="329"/>
      <c r="J12" s="330"/>
      <c r="K12" s="328"/>
      <c r="L12" s="329"/>
      <c r="M12" s="330"/>
      <c r="N12" s="328"/>
      <c r="O12" s="329"/>
      <c r="P12" s="330"/>
      <c r="Q12" s="328"/>
      <c r="R12" s="329"/>
      <c r="S12" s="330"/>
      <c r="T12" s="60"/>
      <c r="U12" s="62"/>
      <c r="V12" s="63"/>
      <c r="W12" s="64"/>
      <c r="X12" s="62"/>
      <c r="Y12" s="40"/>
      <c r="Z12" s="328"/>
      <c r="AA12" s="329"/>
      <c r="AB12" s="330"/>
      <c r="AC12" s="328"/>
      <c r="AD12" s="329"/>
      <c r="AE12" s="330"/>
      <c r="AF12" s="328"/>
      <c r="AG12" s="329"/>
      <c r="AH12" s="330"/>
      <c r="AI12" s="328"/>
      <c r="AJ12" s="329"/>
      <c r="AK12" s="330"/>
      <c r="AL12" s="328"/>
      <c r="AM12" s="329"/>
      <c r="AN12" s="330"/>
      <c r="AO12" s="328"/>
      <c r="AP12" s="329"/>
      <c r="AQ12" s="330"/>
      <c r="AR12" s="328"/>
      <c r="AS12" s="329"/>
      <c r="AT12" s="330"/>
    </row>
    <row r="13" spans="1:46" s="9" customFormat="1" ht="24.95" customHeight="1" x14ac:dyDescent="0.2">
      <c r="A13" s="371"/>
      <c r="B13" s="374"/>
      <c r="C13" s="56" t="s">
        <v>49</v>
      </c>
      <c r="D13" s="24">
        <v>15</v>
      </c>
      <c r="E13" s="25">
        <f>F13-D13</f>
        <v>42757</v>
      </c>
      <c r="F13" s="25">
        <f>E14-1</f>
        <v>42772</v>
      </c>
      <c r="G13" s="78"/>
      <c r="H13" s="331"/>
      <c r="I13" s="332"/>
      <c r="J13" s="333"/>
      <c r="K13" s="331"/>
      <c r="L13" s="332"/>
      <c r="M13" s="333"/>
      <c r="N13" s="331"/>
      <c r="O13" s="332"/>
      <c r="P13" s="333"/>
      <c r="Q13" s="331"/>
      <c r="R13" s="332"/>
      <c r="S13" s="333"/>
      <c r="T13" s="61"/>
      <c r="U13" s="65"/>
      <c r="V13" s="66"/>
      <c r="W13" s="67"/>
      <c r="X13" s="65"/>
      <c r="Y13" s="31"/>
      <c r="Z13" s="331"/>
      <c r="AA13" s="332"/>
      <c r="AB13" s="333"/>
      <c r="AC13" s="331"/>
      <c r="AD13" s="332"/>
      <c r="AE13" s="333"/>
      <c r="AF13" s="331"/>
      <c r="AG13" s="332"/>
      <c r="AH13" s="333"/>
      <c r="AI13" s="331"/>
      <c r="AJ13" s="332"/>
      <c r="AK13" s="333"/>
      <c r="AL13" s="331"/>
      <c r="AM13" s="332"/>
      <c r="AN13" s="333"/>
      <c r="AO13" s="331"/>
      <c r="AP13" s="332"/>
      <c r="AQ13" s="333"/>
      <c r="AR13" s="331"/>
      <c r="AS13" s="332"/>
      <c r="AT13" s="333"/>
    </row>
    <row r="14" spans="1:46" s="9" customFormat="1" ht="38.25" customHeight="1" thickBot="1" x14ac:dyDescent="0.25">
      <c r="A14" s="371"/>
      <c r="B14" s="374"/>
      <c r="C14" s="218" t="s">
        <v>148</v>
      </c>
      <c r="D14" s="219">
        <v>44</v>
      </c>
      <c r="E14" s="46">
        <v>42773</v>
      </c>
      <c r="F14" s="25">
        <f t="shared" ref="F14:F15" si="0">E14+D14</f>
        <v>42817</v>
      </c>
      <c r="G14" s="79">
        <v>900</v>
      </c>
      <c r="H14" s="388"/>
      <c r="I14" s="389"/>
      <c r="J14" s="390"/>
      <c r="K14" s="388"/>
      <c r="L14" s="389"/>
      <c r="M14" s="390"/>
      <c r="N14" s="388"/>
      <c r="O14" s="389"/>
      <c r="P14" s="390"/>
      <c r="Q14" s="388"/>
      <c r="R14" s="389"/>
      <c r="S14" s="390"/>
      <c r="T14" s="71"/>
      <c r="U14" s="72"/>
      <c r="V14" s="73"/>
      <c r="W14" s="74"/>
      <c r="X14" s="72"/>
      <c r="Y14" s="39"/>
      <c r="Z14" s="388"/>
      <c r="AA14" s="389"/>
      <c r="AB14" s="390"/>
      <c r="AC14" s="388"/>
      <c r="AD14" s="389"/>
      <c r="AE14" s="390"/>
      <c r="AF14" s="388"/>
      <c r="AG14" s="389"/>
      <c r="AH14" s="390"/>
      <c r="AI14" s="388"/>
      <c r="AJ14" s="389"/>
      <c r="AK14" s="390"/>
      <c r="AL14" s="388"/>
      <c r="AM14" s="389"/>
      <c r="AN14" s="390"/>
      <c r="AO14" s="388"/>
      <c r="AP14" s="389"/>
      <c r="AQ14" s="390"/>
      <c r="AR14" s="388"/>
      <c r="AS14" s="389"/>
      <c r="AT14" s="390"/>
    </row>
    <row r="15" spans="1:46" s="9" customFormat="1" ht="24.95" customHeight="1" thickBot="1" x14ac:dyDescent="0.25">
      <c r="A15" s="371"/>
      <c r="B15" s="374"/>
      <c r="C15" s="218" t="s">
        <v>152</v>
      </c>
      <c r="D15" s="219">
        <v>3</v>
      </c>
      <c r="E15" s="43">
        <f>F14+1</f>
        <v>42818</v>
      </c>
      <c r="F15" s="43">
        <f t="shared" si="0"/>
        <v>42821</v>
      </c>
      <c r="G15" s="80"/>
      <c r="H15" s="385"/>
      <c r="I15" s="386"/>
      <c r="J15" s="387"/>
      <c r="K15" s="385"/>
      <c r="L15" s="386"/>
      <c r="M15" s="387"/>
      <c r="N15" s="385"/>
      <c r="O15" s="386"/>
      <c r="P15" s="387"/>
      <c r="Q15" s="385"/>
      <c r="R15" s="386"/>
      <c r="S15" s="387"/>
      <c r="T15" s="88"/>
      <c r="U15" s="89"/>
      <c r="V15" s="90"/>
      <c r="W15" s="91"/>
      <c r="X15" s="89"/>
      <c r="Y15" s="92"/>
      <c r="Z15" s="385"/>
      <c r="AA15" s="386"/>
      <c r="AB15" s="387"/>
      <c r="AC15" s="385"/>
      <c r="AD15" s="386"/>
      <c r="AE15" s="387"/>
      <c r="AF15" s="385"/>
      <c r="AG15" s="386"/>
      <c r="AH15" s="387"/>
      <c r="AI15" s="385"/>
      <c r="AJ15" s="386"/>
      <c r="AK15" s="387"/>
      <c r="AL15" s="385"/>
      <c r="AM15" s="386"/>
      <c r="AN15" s="387"/>
      <c r="AO15" s="385"/>
      <c r="AP15" s="386"/>
      <c r="AQ15" s="387"/>
      <c r="AR15" s="385"/>
      <c r="AS15" s="386"/>
      <c r="AT15" s="387"/>
    </row>
    <row r="16" spans="1:46" s="9" customFormat="1" ht="24.95" customHeight="1" thickBot="1" x14ac:dyDescent="0.25">
      <c r="A16" s="371"/>
      <c r="B16" s="374"/>
      <c r="C16" s="218" t="s">
        <v>66</v>
      </c>
      <c r="D16" s="219">
        <v>10</v>
      </c>
      <c r="E16" s="43">
        <f>F16-D16</f>
        <v>42805</v>
      </c>
      <c r="F16" s="43">
        <f>E17-1</f>
        <v>42815</v>
      </c>
      <c r="G16" s="80"/>
      <c r="H16" s="206"/>
      <c r="I16" s="207"/>
      <c r="J16" s="208"/>
      <c r="K16" s="206"/>
      <c r="L16" s="207"/>
      <c r="M16" s="207"/>
      <c r="N16" s="206"/>
      <c r="O16" s="207"/>
      <c r="P16" s="208"/>
      <c r="Q16" s="207"/>
      <c r="R16" s="207"/>
      <c r="S16" s="208"/>
      <c r="T16" s="88"/>
      <c r="U16" s="89"/>
      <c r="V16" s="90"/>
      <c r="W16" s="91"/>
      <c r="X16" s="89"/>
      <c r="Y16" s="92"/>
      <c r="Z16" s="206"/>
      <c r="AA16" s="207"/>
      <c r="AB16" s="208"/>
      <c r="AC16" s="206"/>
      <c r="AD16" s="207"/>
      <c r="AE16" s="208"/>
      <c r="AF16" s="206"/>
      <c r="AG16" s="207"/>
      <c r="AH16" s="208"/>
      <c r="AI16" s="206"/>
      <c r="AJ16" s="207"/>
      <c r="AK16" s="208"/>
      <c r="AL16" s="206"/>
      <c r="AM16" s="207"/>
      <c r="AN16" s="208"/>
      <c r="AO16" s="206"/>
      <c r="AP16" s="207"/>
      <c r="AQ16" s="208"/>
      <c r="AR16" s="206"/>
      <c r="AS16" s="207"/>
      <c r="AT16" s="208"/>
    </row>
    <row r="17" spans="1:46" s="9" customFormat="1" ht="24.95" customHeight="1" thickBot="1" x14ac:dyDescent="0.25">
      <c r="A17" s="371"/>
      <c r="B17" s="374"/>
      <c r="C17" s="218" t="s">
        <v>67</v>
      </c>
      <c r="D17" s="219">
        <v>5</v>
      </c>
      <c r="E17" s="43">
        <f>F15-D17</f>
        <v>42816</v>
      </c>
      <c r="F17" s="43">
        <f>E17+D17</f>
        <v>42821</v>
      </c>
      <c r="G17" s="80"/>
      <c r="H17" s="206"/>
      <c r="I17" s="207"/>
      <c r="J17" s="208"/>
      <c r="K17" s="206"/>
      <c r="L17" s="207"/>
      <c r="M17" s="207"/>
      <c r="N17" s="206"/>
      <c r="O17" s="207"/>
      <c r="P17" s="208"/>
      <c r="Q17" s="207"/>
      <c r="R17" s="207"/>
      <c r="S17" s="208"/>
      <c r="T17" s="88"/>
      <c r="U17" s="89"/>
      <c r="V17" s="90"/>
      <c r="W17" s="91"/>
      <c r="X17" s="89"/>
      <c r="Y17" s="92"/>
      <c r="Z17" s="206"/>
      <c r="AA17" s="207"/>
      <c r="AB17" s="208"/>
      <c r="AC17" s="206"/>
      <c r="AD17" s="207"/>
      <c r="AE17" s="208"/>
      <c r="AF17" s="206"/>
      <c r="AG17" s="207"/>
      <c r="AH17" s="208"/>
      <c r="AI17" s="206"/>
      <c r="AJ17" s="207"/>
      <c r="AK17" s="208"/>
      <c r="AL17" s="206"/>
      <c r="AM17" s="207"/>
      <c r="AN17" s="208"/>
      <c r="AO17" s="206"/>
      <c r="AP17" s="207"/>
      <c r="AQ17" s="208"/>
      <c r="AR17" s="206"/>
      <c r="AS17" s="207"/>
      <c r="AT17" s="208"/>
    </row>
    <row r="18" spans="1:46" s="9" customFormat="1" ht="24.95" customHeight="1" thickBot="1" x14ac:dyDescent="0.25">
      <c r="A18" s="371"/>
      <c r="B18" s="374"/>
      <c r="C18" s="218" t="s">
        <v>98</v>
      </c>
      <c r="D18" s="219">
        <v>7</v>
      </c>
      <c r="E18" s="43">
        <f>F17+1</f>
        <v>42822</v>
      </c>
      <c r="F18" s="43">
        <f>E18+D18</f>
        <v>42829</v>
      </c>
      <c r="G18" s="80"/>
      <c r="H18" s="206"/>
      <c r="I18" s="207"/>
      <c r="J18" s="208"/>
      <c r="K18" s="206"/>
      <c r="L18" s="207"/>
      <c r="M18" s="207"/>
      <c r="N18" s="206"/>
      <c r="O18" s="207"/>
      <c r="P18" s="208"/>
      <c r="Q18" s="207"/>
      <c r="R18" s="207"/>
      <c r="S18" s="208"/>
      <c r="T18" s="88"/>
      <c r="U18" s="89"/>
      <c r="V18" s="90"/>
      <c r="W18" s="91"/>
      <c r="X18" s="89"/>
      <c r="Y18" s="92"/>
      <c r="Z18" s="206"/>
      <c r="AA18" s="207"/>
      <c r="AB18" s="208"/>
      <c r="AC18" s="206"/>
      <c r="AD18" s="207"/>
      <c r="AE18" s="208"/>
      <c r="AF18" s="206"/>
      <c r="AG18" s="207"/>
      <c r="AH18" s="208"/>
      <c r="AI18" s="206"/>
      <c r="AJ18" s="207"/>
      <c r="AK18" s="208"/>
      <c r="AL18" s="206"/>
      <c r="AM18" s="207"/>
      <c r="AN18" s="208"/>
      <c r="AO18" s="206"/>
      <c r="AP18" s="207"/>
      <c r="AQ18" s="208"/>
      <c r="AR18" s="206"/>
      <c r="AS18" s="207"/>
      <c r="AT18" s="208"/>
    </row>
    <row r="19" spans="1:46" s="9" customFormat="1" ht="24.95" customHeight="1" thickBot="1" x14ac:dyDescent="0.25">
      <c r="A19" s="371"/>
      <c r="B19" s="374"/>
      <c r="C19" s="218" t="s">
        <v>155</v>
      </c>
      <c r="D19" s="219">
        <v>7</v>
      </c>
      <c r="E19" s="43">
        <f>E18</f>
        <v>42822</v>
      </c>
      <c r="F19" s="43">
        <f>F18</f>
        <v>42829</v>
      </c>
      <c r="G19" s="80"/>
      <c r="H19" s="206"/>
      <c r="I19" s="207"/>
      <c r="J19" s="208"/>
      <c r="K19" s="206"/>
      <c r="L19" s="207"/>
      <c r="M19" s="207"/>
      <c r="N19" s="206"/>
      <c r="O19" s="207"/>
      <c r="P19" s="208"/>
      <c r="Q19" s="207"/>
      <c r="R19" s="207"/>
      <c r="S19" s="208"/>
      <c r="T19" s="88"/>
      <c r="U19" s="89"/>
      <c r="V19" s="90"/>
      <c r="W19" s="91"/>
      <c r="X19" s="89"/>
      <c r="Y19" s="92"/>
      <c r="Z19" s="206"/>
      <c r="AA19" s="207"/>
      <c r="AB19" s="208"/>
      <c r="AC19" s="206"/>
      <c r="AD19" s="207"/>
      <c r="AE19" s="208"/>
      <c r="AF19" s="206"/>
      <c r="AG19" s="207"/>
      <c r="AH19" s="208"/>
      <c r="AI19" s="206"/>
      <c r="AJ19" s="207"/>
      <c r="AK19" s="208"/>
      <c r="AL19" s="206"/>
      <c r="AM19" s="207"/>
      <c r="AN19" s="208"/>
      <c r="AO19" s="206"/>
      <c r="AP19" s="207"/>
      <c r="AQ19" s="208"/>
      <c r="AR19" s="206"/>
      <c r="AS19" s="207"/>
      <c r="AT19" s="208"/>
    </row>
    <row r="20" spans="1:46" s="9" customFormat="1" ht="24.95" customHeight="1" thickBot="1" x14ac:dyDescent="0.25">
      <c r="A20" s="371"/>
      <c r="B20" s="374"/>
      <c r="C20" s="220" t="s">
        <v>93</v>
      </c>
      <c r="D20" s="219">
        <v>10</v>
      </c>
      <c r="E20" s="43">
        <f>F18+1</f>
        <v>42830</v>
      </c>
      <c r="F20" s="43">
        <f>E20+D20</f>
        <v>42840</v>
      </c>
      <c r="G20" s="80"/>
      <c r="H20" s="206"/>
      <c r="I20" s="207"/>
      <c r="J20" s="208"/>
      <c r="K20" s="206"/>
      <c r="L20" s="207"/>
      <c r="M20" s="207"/>
      <c r="N20" s="206"/>
      <c r="O20" s="207"/>
      <c r="P20" s="208"/>
      <c r="Q20" s="207"/>
      <c r="R20" s="207"/>
      <c r="S20" s="208"/>
      <c r="T20" s="88"/>
      <c r="U20" s="89"/>
      <c r="V20" s="90"/>
      <c r="W20" s="91"/>
      <c r="X20" s="89"/>
      <c r="Y20" s="92"/>
      <c r="Z20" s="206"/>
      <c r="AA20" s="207"/>
      <c r="AB20" s="208"/>
      <c r="AC20" s="206"/>
      <c r="AD20" s="207"/>
      <c r="AE20" s="208"/>
      <c r="AF20" s="206"/>
      <c r="AG20" s="207"/>
      <c r="AH20" s="208"/>
      <c r="AI20" s="206"/>
      <c r="AJ20" s="207"/>
      <c r="AK20" s="208"/>
      <c r="AL20" s="206"/>
      <c r="AM20" s="207"/>
      <c r="AN20" s="208"/>
      <c r="AO20" s="206"/>
      <c r="AP20" s="207"/>
      <c r="AQ20" s="208"/>
      <c r="AR20" s="206"/>
      <c r="AS20" s="207"/>
      <c r="AT20" s="208"/>
    </row>
    <row r="21" spans="1:46" s="9" customFormat="1" ht="30" customHeight="1" thickBot="1" x14ac:dyDescent="0.25">
      <c r="A21" s="371"/>
      <c r="B21" s="374"/>
      <c r="C21" s="218" t="s">
        <v>149</v>
      </c>
      <c r="D21" s="219">
        <v>44</v>
      </c>
      <c r="E21" s="43">
        <f>F20+1</f>
        <v>42841</v>
      </c>
      <c r="F21" s="43">
        <f>E21+D21</f>
        <v>42885</v>
      </c>
      <c r="G21" s="80"/>
      <c r="H21" s="200"/>
      <c r="I21" s="201"/>
      <c r="J21" s="202"/>
      <c r="K21" s="200"/>
      <c r="L21" s="201"/>
      <c r="M21" s="201"/>
      <c r="N21" s="200"/>
      <c r="O21" s="201"/>
      <c r="P21" s="202"/>
      <c r="Q21" s="201"/>
      <c r="R21" s="201"/>
      <c r="S21" s="202"/>
      <c r="T21" s="84"/>
      <c r="U21" s="85"/>
      <c r="V21" s="86"/>
      <c r="W21" s="87"/>
      <c r="X21" s="85"/>
      <c r="Y21" s="54"/>
      <c r="Z21" s="200"/>
      <c r="AA21" s="201"/>
      <c r="AB21" s="202"/>
      <c r="AC21" s="200"/>
      <c r="AD21" s="201"/>
      <c r="AE21" s="202"/>
      <c r="AF21" s="200"/>
      <c r="AG21" s="201"/>
      <c r="AH21" s="202"/>
      <c r="AI21" s="200"/>
      <c r="AJ21" s="201"/>
      <c r="AK21" s="202"/>
      <c r="AL21" s="200"/>
      <c r="AM21" s="201"/>
      <c r="AN21" s="202"/>
      <c r="AO21" s="200"/>
      <c r="AP21" s="201"/>
      <c r="AQ21" s="202"/>
      <c r="AR21" s="200"/>
      <c r="AS21" s="201"/>
      <c r="AT21" s="202"/>
    </row>
    <row r="22" spans="1:46" s="9" customFormat="1" ht="24.95" customHeight="1" thickBot="1" x14ac:dyDescent="0.25">
      <c r="A22" s="371"/>
      <c r="B22" s="374"/>
      <c r="C22" s="56" t="s">
        <v>95</v>
      </c>
      <c r="D22" s="42">
        <v>10</v>
      </c>
      <c r="E22" s="43">
        <f>F21+1</f>
        <v>42886</v>
      </c>
      <c r="F22" s="43">
        <f>E22+D22</f>
        <v>42896</v>
      </c>
      <c r="G22" s="13"/>
      <c r="H22" s="206"/>
      <c r="I22" s="207"/>
      <c r="J22" s="208"/>
      <c r="K22" s="206"/>
      <c r="L22" s="207"/>
      <c r="M22" s="207"/>
      <c r="N22" s="206"/>
      <c r="O22" s="207"/>
      <c r="P22" s="208"/>
      <c r="Q22" s="207"/>
      <c r="R22" s="207"/>
      <c r="S22" s="208"/>
      <c r="T22" s="206"/>
      <c r="U22" s="75"/>
      <c r="V22" s="76"/>
      <c r="W22" s="77"/>
      <c r="X22" s="75"/>
      <c r="Y22" s="208"/>
      <c r="Z22" s="206"/>
      <c r="AA22" s="207"/>
      <c r="AB22" s="208"/>
      <c r="AC22" s="206"/>
      <c r="AD22" s="207"/>
      <c r="AE22" s="208"/>
      <c r="AF22" s="206"/>
      <c r="AG22" s="207"/>
      <c r="AH22" s="208"/>
      <c r="AI22" s="206"/>
      <c r="AJ22" s="207"/>
      <c r="AK22" s="208"/>
      <c r="AL22" s="206"/>
      <c r="AM22" s="207"/>
      <c r="AN22" s="208"/>
      <c r="AO22" s="206"/>
      <c r="AP22" s="207"/>
      <c r="AQ22" s="208"/>
      <c r="AR22" s="206"/>
      <c r="AS22" s="207"/>
      <c r="AT22" s="208"/>
    </row>
    <row r="23" spans="1:46" s="9" customFormat="1" ht="24.95" customHeight="1" thickBot="1" x14ac:dyDescent="0.25">
      <c r="A23" s="371"/>
      <c r="B23" s="374"/>
      <c r="C23" s="56" t="s">
        <v>87</v>
      </c>
      <c r="D23" s="42">
        <v>20</v>
      </c>
      <c r="E23" s="43">
        <f>F22+1</f>
        <v>42897</v>
      </c>
      <c r="F23" s="43">
        <f>D23+E23</f>
        <v>42917</v>
      </c>
      <c r="G23" s="13"/>
      <c r="H23" s="206"/>
      <c r="I23" s="207"/>
      <c r="J23" s="208"/>
      <c r="K23" s="206"/>
      <c r="L23" s="207"/>
      <c r="M23" s="208"/>
      <c r="N23" s="32"/>
      <c r="O23" s="33"/>
      <c r="P23" s="34"/>
      <c r="Q23" s="206"/>
      <c r="R23" s="207"/>
      <c r="S23" s="208"/>
      <c r="T23" s="206"/>
      <c r="U23" s="75"/>
      <c r="V23" s="76"/>
      <c r="W23" s="77"/>
      <c r="X23" s="75"/>
      <c r="Y23" s="208"/>
      <c r="Z23" s="206"/>
      <c r="AA23" s="207"/>
      <c r="AB23" s="208"/>
      <c r="AC23" s="206"/>
      <c r="AD23" s="207"/>
      <c r="AE23" s="208"/>
      <c r="AF23" s="206"/>
      <c r="AG23" s="207"/>
      <c r="AH23" s="208"/>
      <c r="AI23" s="206"/>
      <c r="AJ23" s="207"/>
      <c r="AK23" s="208"/>
      <c r="AL23" s="206"/>
      <c r="AM23" s="207"/>
      <c r="AN23" s="208"/>
      <c r="AO23" s="206"/>
      <c r="AP23" s="207"/>
      <c r="AQ23" s="208"/>
      <c r="AR23" s="206"/>
      <c r="AS23" s="207"/>
      <c r="AT23" s="208"/>
    </row>
    <row r="24" spans="1:46" s="9" customFormat="1" ht="24.95" customHeight="1" thickBot="1" x14ac:dyDescent="0.25">
      <c r="A24" s="371"/>
      <c r="B24" s="374"/>
      <c r="C24" s="56" t="s">
        <v>47</v>
      </c>
      <c r="D24" s="42">
        <v>12</v>
      </c>
      <c r="E24" s="43">
        <f>F24-D24</f>
        <v>42905</v>
      </c>
      <c r="F24" s="43">
        <f>F23</f>
        <v>42917</v>
      </c>
      <c r="G24" s="13"/>
      <c r="H24" s="206"/>
      <c r="I24" s="207"/>
      <c r="J24" s="208"/>
      <c r="K24" s="206"/>
      <c r="L24" s="207"/>
      <c r="M24" s="208"/>
      <c r="N24" s="206"/>
      <c r="O24" s="207"/>
      <c r="P24" s="208"/>
      <c r="Q24" s="206"/>
      <c r="R24" s="207"/>
      <c r="S24" s="208"/>
      <c r="T24" s="206"/>
      <c r="U24" s="75"/>
      <c r="V24" s="76"/>
      <c r="W24" s="77"/>
      <c r="X24" s="75"/>
      <c r="Y24" s="208"/>
      <c r="Z24" s="206"/>
      <c r="AA24" s="207"/>
      <c r="AB24" s="208"/>
      <c r="AC24" s="206"/>
      <c r="AD24" s="207"/>
      <c r="AE24" s="208"/>
      <c r="AF24" s="206"/>
      <c r="AG24" s="207"/>
      <c r="AH24" s="208"/>
      <c r="AI24" s="206"/>
      <c r="AJ24" s="207"/>
      <c r="AK24" s="208"/>
      <c r="AL24" s="206"/>
      <c r="AM24" s="207"/>
      <c r="AN24" s="208"/>
      <c r="AO24" s="206"/>
      <c r="AP24" s="207"/>
      <c r="AQ24" s="208"/>
      <c r="AR24" s="206"/>
      <c r="AS24" s="207"/>
      <c r="AT24" s="208"/>
    </row>
    <row r="25" spans="1:46" s="9" customFormat="1" ht="24.95" customHeight="1" thickBot="1" x14ac:dyDescent="0.25">
      <c r="A25" s="371"/>
      <c r="B25" s="374"/>
      <c r="C25" s="56" t="s">
        <v>96</v>
      </c>
      <c r="D25" s="42">
        <v>5</v>
      </c>
      <c r="E25" s="43">
        <f>F29+1</f>
        <v>42906</v>
      </c>
      <c r="F25" s="43">
        <f>E25+D25</f>
        <v>42911</v>
      </c>
      <c r="G25" s="13"/>
      <c r="H25" s="206"/>
      <c r="I25" s="207"/>
      <c r="J25" s="208"/>
      <c r="K25" s="206"/>
      <c r="L25" s="207"/>
      <c r="M25" s="208"/>
      <c r="N25" s="206"/>
      <c r="O25" s="207"/>
      <c r="P25" s="208"/>
      <c r="Q25" s="206"/>
      <c r="R25" s="207"/>
      <c r="S25" s="208"/>
      <c r="T25" s="206"/>
      <c r="U25" s="75"/>
      <c r="V25" s="76"/>
      <c r="W25" s="77"/>
      <c r="X25" s="75"/>
      <c r="Y25" s="208"/>
      <c r="Z25" s="206"/>
      <c r="AA25" s="207"/>
      <c r="AB25" s="208"/>
      <c r="AC25" s="206"/>
      <c r="AD25" s="207"/>
      <c r="AE25" s="208"/>
      <c r="AF25" s="206"/>
      <c r="AG25" s="207"/>
      <c r="AH25" s="208"/>
      <c r="AI25" s="206"/>
      <c r="AJ25" s="207"/>
      <c r="AK25" s="208"/>
      <c r="AL25" s="206"/>
      <c r="AM25" s="207"/>
      <c r="AN25" s="208"/>
      <c r="AO25" s="206"/>
      <c r="AP25" s="207"/>
      <c r="AQ25" s="208"/>
      <c r="AR25" s="206"/>
      <c r="AS25" s="207"/>
      <c r="AT25" s="208"/>
    </row>
    <row r="26" spans="1:46" s="9" customFormat="1" ht="24.95" customHeight="1" thickBot="1" x14ac:dyDescent="0.25">
      <c r="A26" s="371"/>
      <c r="B26" s="374"/>
      <c r="C26" s="56" t="s">
        <v>103</v>
      </c>
      <c r="D26" s="42">
        <v>5</v>
      </c>
      <c r="E26" s="43">
        <f>F25+1</f>
        <v>42912</v>
      </c>
      <c r="F26" s="43">
        <f>E26+D26</f>
        <v>42917</v>
      </c>
      <c r="G26" s="13"/>
      <c r="H26" s="206"/>
      <c r="I26" s="207"/>
      <c r="J26" s="208"/>
      <c r="K26" s="206"/>
      <c r="L26" s="207"/>
      <c r="M26" s="208"/>
      <c r="N26" s="206"/>
      <c r="O26" s="207"/>
      <c r="P26" s="208"/>
      <c r="Q26" s="206"/>
      <c r="R26" s="207"/>
      <c r="S26" s="208"/>
      <c r="T26" s="206"/>
      <c r="U26" s="75"/>
      <c r="V26" s="76"/>
      <c r="W26" s="77"/>
      <c r="X26" s="75"/>
      <c r="Y26" s="208"/>
      <c r="Z26" s="206"/>
      <c r="AA26" s="207"/>
      <c r="AB26" s="208"/>
      <c r="AC26" s="206"/>
      <c r="AD26" s="207"/>
      <c r="AE26" s="208"/>
      <c r="AF26" s="206"/>
      <c r="AG26" s="207"/>
      <c r="AH26" s="208"/>
      <c r="AI26" s="206"/>
      <c r="AJ26" s="207"/>
      <c r="AK26" s="208"/>
      <c r="AL26" s="206"/>
      <c r="AM26" s="207"/>
      <c r="AN26" s="208"/>
      <c r="AO26" s="206"/>
      <c r="AP26" s="207"/>
      <c r="AQ26" s="208"/>
      <c r="AR26" s="206"/>
      <c r="AS26" s="207"/>
      <c r="AT26" s="208"/>
    </row>
    <row r="27" spans="1:46" s="9" customFormat="1" ht="40.5" customHeight="1" thickBot="1" x14ac:dyDescent="0.25">
      <c r="A27" s="371"/>
      <c r="B27" s="374"/>
      <c r="C27" s="56" t="s">
        <v>97</v>
      </c>
      <c r="D27" s="24">
        <f>F27-E27</f>
        <v>67</v>
      </c>
      <c r="E27" s="25">
        <f>F18+1</f>
        <v>42830</v>
      </c>
      <c r="F27" s="25">
        <f>F22+1</f>
        <v>42897</v>
      </c>
      <c r="G27" s="13"/>
      <c r="H27" s="206"/>
      <c r="I27" s="207"/>
      <c r="J27" s="208"/>
      <c r="K27" s="206"/>
      <c r="L27" s="207"/>
      <c r="M27" s="208"/>
      <c r="N27" s="206"/>
      <c r="O27" s="207"/>
      <c r="P27" s="208"/>
      <c r="Q27" s="206"/>
      <c r="R27" s="207"/>
      <c r="S27" s="208"/>
      <c r="T27" s="206"/>
      <c r="U27" s="75"/>
      <c r="V27" s="76"/>
      <c r="W27" s="77"/>
      <c r="X27" s="75"/>
      <c r="Y27" s="208"/>
      <c r="Z27" s="206"/>
      <c r="AA27" s="207"/>
      <c r="AB27" s="208"/>
      <c r="AC27" s="206"/>
      <c r="AD27" s="207"/>
      <c r="AE27" s="208"/>
      <c r="AF27" s="206"/>
      <c r="AG27" s="207"/>
      <c r="AH27" s="208"/>
      <c r="AI27" s="206"/>
      <c r="AJ27" s="207"/>
      <c r="AK27" s="208"/>
      <c r="AL27" s="206"/>
      <c r="AM27" s="207"/>
      <c r="AN27" s="208"/>
      <c r="AO27" s="206"/>
      <c r="AP27" s="207"/>
      <c r="AQ27" s="208"/>
      <c r="AR27" s="206"/>
      <c r="AS27" s="207"/>
      <c r="AT27" s="208"/>
    </row>
    <row r="28" spans="1:46" s="9" customFormat="1" ht="24.95" customHeight="1" thickBot="1" x14ac:dyDescent="0.25">
      <c r="A28" s="371"/>
      <c r="B28" s="374"/>
      <c r="C28" s="56" t="s">
        <v>67</v>
      </c>
      <c r="D28" s="24">
        <v>5</v>
      </c>
      <c r="E28" s="25">
        <f>F28-D28</f>
        <v>42892</v>
      </c>
      <c r="F28" s="25">
        <f>F27</f>
        <v>42897</v>
      </c>
      <c r="G28" s="13"/>
      <c r="H28" s="206"/>
      <c r="I28" s="207"/>
      <c r="J28" s="208"/>
      <c r="K28" s="206"/>
      <c r="L28" s="207"/>
      <c r="M28" s="208"/>
      <c r="N28" s="206"/>
      <c r="O28" s="207"/>
      <c r="P28" s="208"/>
      <c r="Q28" s="206"/>
      <c r="R28" s="207"/>
      <c r="S28" s="208"/>
      <c r="T28" s="206"/>
      <c r="U28" s="75"/>
      <c r="V28" s="76"/>
      <c r="W28" s="77"/>
      <c r="X28" s="75"/>
      <c r="Y28" s="208"/>
      <c r="Z28" s="206"/>
      <c r="AA28" s="207"/>
      <c r="AB28" s="208"/>
      <c r="AC28" s="206"/>
      <c r="AD28" s="207"/>
      <c r="AE28" s="208"/>
      <c r="AF28" s="206"/>
      <c r="AG28" s="207"/>
      <c r="AH28" s="208"/>
      <c r="AI28" s="206"/>
      <c r="AJ28" s="207"/>
      <c r="AK28" s="208"/>
      <c r="AL28" s="206"/>
      <c r="AM28" s="207"/>
      <c r="AN28" s="208"/>
      <c r="AO28" s="206"/>
      <c r="AP28" s="207"/>
      <c r="AQ28" s="208"/>
      <c r="AR28" s="206"/>
      <c r="AS28" s="207"/>
      <c r="AT28" s="208"/>
    </row>
    <row r="29" spans="1:46" s="9" customFormat="1" ht="24.95" customHeight="1" thickBot="1" x14ac:dyDescent="0.25">
      <c r="A29" s="371"/>
      <c r="B29" s="374"/>
      <c r="C29" s="56" t="s">
        <v>98</v>
      </c>
      <c r="D29" s="24">
        <v>7</v>
      </c>
      <c r="E29" s="25">
        <f>F28+1</f>
        <v>42898</v>
      </c>
      <c r="F29" s="25">
        <f>D29+E29</f>
        <v>42905</v>
      </c>
      <c r="G29" s="13"/>
      <c r="H29" s="206"/>
      <c r="I29" s="207"/>
      <c r="J29" s="208"/>
      <c r="K29" s="206"/>
      <c r="L29" s="207"/>
      <c r="M29" s="208"/>
      <c r="N29" s="206"/>
      <c r="O29" s="207"/>
      <c r="P29" s="208"/>
      <c r="Q29" s="206"/>
      <c r="R29" s="207"/>
      <c r="S29" s="208"/>
      <c r="T29" s="206"/>
      <c r="U29" s="75"/>
      <c r="V29" s="76"/>
      <c r="W29" s="77"/>
      <c r="X29" s="75"/>
      <c r="Y29" s="208"/>
      <c r="Z29" s="206"/>
      <c r="AA29" s="207"/>
      <c r="AB29" s="208"/>
      <c r="AC29" s="206"/>
      <c r="AD29" s="207"/>
      <c r="AE29" s="208"/>
      <c r="AF29" s="206"/>
      <c r="AG29" s="207"/>
      <c r="AH29" s="208"/>
      <c r="AI29" s="206"/>
      <c r="AJ29" s="207"/>
      <c r="AK29" s="208"/>
      <c r="AL29" s="206"/>
      <c r="AM29" s="207"/>
      <c r="AN29" s="208"/>
      <c r="AO29" s="206"/>
      <c r="AP29" s="207"/>
      <c r="AQ29" s="208"/>
      <c r="AR29" s="206"/>
      <c r="AS29" s="207"/>
      <c r="AT29" s="208"/>
    </row>
    <row r="30" spans="1:46" s="9" customFormat="1" ht="24.95" customHeight="1" thickBot="1" x14ac:dyDescent="0.25">
      <c r="A30" s="372"/>
      <c r="B30" s="375"/>
      <c r="C30" s="56" t="s">
        <v>99</v>
      </c>
      <c r="D30" s="24">
        <v>14</v>
      </c>
      <c r="E30" s="25">
        <f>F29+1</f>
        <v>42906</v>
      </c>
      <c r="F30" s="25">
        <f>D30+E30</f>
        <v>42920</v>
      </c>
      <c r="G30" s="13"/>
      <c r="H30" s="32"/>
      <c r="I30" s="33"/>
      <c r="J30" s="34"/>
      <c r="K30" s="32"/>
      <c r="L30" s="33"/>
      <c r="M30" s="34"/>
      <c r="N30" s="32"/>
      <c r="O30" s="33"/>
      <c r="P30" s="34"/>
      <c r="Q30" s="32"/>
      <c r="R30" s="33"/>
      <c r="S30" s="34"/>
      <c r="T30" s="32"/>
      <c r="U30" s="81"/>
      <c r="V30" s="82"/>
      <c r="W30" s="83"/>
      <c r="X30" s="81"/>
      <c r="Y30" s="34"/>
      <c r="Z30" s="32"/>
      <c r="AA30" s="33"/>
      <c r="AB30" s="34"/>
      <c r="AC30" s="32"/>
      <c r="AD30" s="33"/>
      <c r="AE30" s="34"/>
      <c r="AF30" s="32"/>
      <c r="AG30" s="33"/>
      <c r="AH30" s="34"/>
      <c r="AI30" s="32"/>
      <c r="AJ30" s="33"/>
      <c r="AK30" s="34"/>
      <c r="AL30" s="32"/>
      <c r="AM30" s="33"/>
      <c r="AN30" s="34"/>
      <c r="AO30" s="32"/>
      <c r="AP30" s="33"/>
      <c r="AQ30" s="34"/>
      <c r="AR30" s="32"/>
      <c r="AS30" s="33"/>
      <c r="AT30" s="34"/>
    </row>
    <row r="31" spans="1:46" s="9" customFormat="1" x14ac:dyDescent="0.2">
      <c r="A31" s="28"/>
      <c r="B31" s="29"/>
      <c r="C31" s="30"/>
      <c r="D31" s="22"/>
      <c r="E31" s="7"/>
      <c r="F31" s="7"/>
      <c r="G31" s="22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</row>
    <row r="32" spans="1:46" ht="42" customHeight="1" thickBot="1" x14ac:dyDescent="0.25">
      <c r="A32" s="26"/>
      <c r="B32" s="369" t="s">
        <v>124</v>
      </c>
      <c r="C32" s="369"/>
      <c r="D32" s="369"/>
      <c r="E32" s="369"/>
      <c r="F32" s="369"/>
      <c r="G32" s="23"/>
      <c r="H32" s="23"/>
      <c r="I32" s="23"/>
      <c r="J32" s="23"/>
      <c r="K32" s="23"/>
      <c r="L32" s="23"/>
      <c r="M32" s="23"/>
      <c r="N32" s="368"/>
      <c r="O32" s="368"/>
      <c r="P32" s="368"/>
      <c r="Q32" s="368"/>
      <c r="R32" s="368"/>
      <c r="S32" s="368"/>
      <c r="T32" s="368"/>
      <c r="U32" s="23"/>
      <c r="V32" s="23"/>
      <c r="W32" s="23"/>
      <c r="X32" s="23"/>
      <c r="Y32" s="23"/>
    </row>
    <row r="33" spans="2:25" ht="26.25" customHeight="1" x14ac:dyDescent="0.2">
      <c r="B33" s="99"/>
      <c r="C33" s="193" t="s">
        <v>71</v>
      </c>
      <c r="D33" s="100" t="s">
        <v>70</v>
      </c>
      <c r="E33" s="100" t="s">
        <v>72</v>
      </c>
      <c r="F33" s="101" t="s">
        <v>73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2:25" ht="24" x14ac:dyDescent="0.2">
      <c r="B34" s="102">
        <v>1</v>
      </c>
      <c r="C34" s="103" t="s">
        <v>45</v>
      </c>
      <c r="D34" s="104">
        <v>1</v>
      </c>
      <c r="E34" s="105">
        <v>12918611</v>
      </c>
      <c r="F34" s="106">
        <f>E34*D34</f>
        <v>12918611</v>
      </c>
    </row>
    <row r="35" spans="2:25" ht="24" x14ac:dyDescent="0.2">
      <c r="B35" s="107">
        <v>2</v>
      </c>
      <c r="C35" s="108" t="s">
        <v>49</v>
      </c>
      <c r="D35" s="104">
        <v>1</v>
      </c>
      <c r="E35" s="105">
        <v>2600951</v>
      </c>
      <c r="F35" s="106">
        <f t="shared" ref="F35:F57" si="1">E35*D35</f>
        <v>2600951</v>
      </c>
    </row>
    <row r="36" spans="2:25" ht="24" x14ac:dyDescent="0.2">
      <c r="B36" s="107">
        <v>3</v>
      </c>
      <c r="C36" s="108" t="s">
        <v>100</v>
      </c>
      <c r="D36" s="104">
        <v>900</v>
      </c>
      <c r="E36" s="105">
        <v>111471</v>
      </c>
      <c r="F36" s="106">
        <f t="shared" si="1"/>
        <v>100323900</v>
      </c>
      <c r="M36" s="2" t="s">
        <v>30</v>
      </c>
    </row>
    <row r="37" spans="2:25" ht="24" x14ac:dyDescent="0.2">
      <c r="B37" s="107">
        <v>4</v>
      </c>
      <c r="C37" s="108" t="s">
        <v>150</v>
      </c>
      <c r="D37" s="104">
        <v>2</v>
      </c>
      <c r="E37" s="105">
        <v>1542727</v>
      </c>
      <c r="F37" s="106">
        <f t="shared" si="1"/>
        <v>3085454</v>
      </c>
      <c r="M37" s="2"/>
    </row>
    <row r="38" spans="2:25" ht="24" customHeight="1" x14ac:dyDescent="0.2">
      <c r="B38" s="107">
        <v>5</v>
      </c>
      <c r="C38" s="194" t="s">
        <v>153</v>
      </c>
      <c r="D38" s="104">
        <v>1</v>
      </c>
      <c r="E38" s="105">
        <v>1553522</v>
      </c>
      <c r="F38" s="106">
        <f t="shared" si="1"/>
        <v>1553522</v>
      </c>
      <c r="M38" s="2"/>
    </row>
    <row r="39" spans="2:25" ht="24" customHeight="1" x14ac:dyDescent="0.2">
      <c r="B39" s="107">
        <v>6</v>
      </c>
      <c r="C39" s="218" t="s">
        <v>155</v>
      </c>
      <c r="D39" s="104">
        <v>7</v>
      </c>
      <c r="E39" s="105">
        <v>635121</v>
      </c>
      <c r="F39" s="106">
        <f t="shared" si="1"/>
        <v>4445847</v>
      </c>
      <c r="M39" s="2"/>
    </row>
    <row r="40" spans="2:25" ht="24" customHeight="1" x14ac:dyDescent="0.2">
      <c r="B40" s="107">
        <v>7</v>
      </c>
      <c r="C40" s="194" t="s">
        <v>93</v>
      </c>
      <c r="D40" s="104">
        <v>1</v>
      </c>
      <c r="E40" s="105">
        <v>2600951</v>
      </c>
      <c r="F40" s="106">
        <f t="shared" si="1"/>
        <v>2600951</v>
      </c>
      <c r="M40" s="2"/>
    </row>
    <row r="41" spans="2:25" ht="24" x14ac:dyDescent="0.2">
      <c r="B41" s="107">
        <v>8</v>
      </c>
      <c r="C41" s="194" t="s">
        <v>94</v>
      </c>
      <c r="D41" s="104">
        <v>900</v>
      </c>
      <c r="E41" s="105">
        <v>108606</v>
      </c>
      <c r="F41" s="106">
        <f t="shared" si="1"/>
        <v>97745400</v>
      </c>
      <c r="M41" s="2"/>
    </row>
    <row r="42" spans="2:25" ht="24" x14ac:dyDescent="0.2">
      <c r="B42" s="107">
        <v>9</v>
      </c>
      <c r="C42" s="108" t="s">
        <v>154</v>
      </c>
      <c r="D42" s="104">
        <v>2</v>
      </c>
      <c r="E42" s="105">
        <v>1542727</v>
      </c>
      <c r="F42" s="106">
        <f t="shared" si="1"/>
        <v>3085454</v>
      </c>
      <c r="M42" s="2"/>
    </row>
    <row r="43" spans="2:25" ht="24" x14ac:dyDescent="0.2">
      <c r="B43" s="107">
        <v>10</v>
      </c>
      <c r="C43" s="108" t="s">
        <v>156</v>
      </c>
      <c r="D43" s="104">
        <v>1</v>
      </c>
      <c r="E43" s="105">
        <v>1553522</v>
      </c>
      <c r="F43" s="106">
        <f t="shared" si="1"/>
        <v>1553522</v>
      </c>
      <c r="M43" s="2"/>
    </row>
    <row r="44" spans="2:25" ht="24" x14ac:dyDescent="0.2">
      <c r="B44" s="107">
        <v>11</v>
      </c>
      <c r="C44" s="108" t="s">
        <v>87</v>
      </c>
      <c r="D44" s="104">
        <v>1</v>
      </c>
      <c r="E44" s="105">
        <v>13761201</v>
      </c>
      <c r="F44" s="106">
        <f t="shared" si="1"/>
        <v>13761201</v>
      </c>
      <c r="M44" s="2"/>
    </row>
    <row r="45" spans="2:25" ht="24" x14ac:dyDescent="0.2">
      <c r="B45" s="107">
        <v>12</v>
      </c>
      <c r="C45" s="56" t="s">
        <v>47</v>
      </c>
      <c r="D45" s="104">
        <v>1</v>
      </c>
      <c r="E45" s="105">
        <v>0</v>
      </c>
      <c r="F45" s="106">
        <f t="shared" si="1"/>
        <v>0</v>
      </c>
      <c r="M45" s="2"/>
    </row>
    <row r="46" spans="2:25" ht="24" x14ac:dyDescent="0.2">
      <c r="B46" s="107">
        <v>13</v>
      </c>
      <c r="C46" s="108" t="s">
        <v>102</v>
      </c>
      <c r="D46" s="104">
        <v>5</v>
      </c>
      <c r="E46" s="105">
        <v>171768</v>
      </c>
      <c r="F46" s="106">
        <f t="shared" si="1"/>
        <v>858840</v>
      </c>
    </row>
    <row r="47" spans="2:25" ht="24" x14ac:dyDescent="0.2">
      <c r="B47" s="107">
        <v>14</v>
      </c>
      <c r="C47" s="108" t="s">
        <v>110</v>
      </c>
      <c r="D47" s="104">
        <v>5</v>
      </c>
      <c r="E47" s="105">
        <v>171768</v>
      </c>
      <c r="F47" s="106">
        <f t="shared" si="1"/>
        <v>858840</v>
      </c>
    </row>
    <row r="48" spans="2:25" x14ac:dyDescent="0.2">
      <c r="B48" s="107">
        <v>15</v>
      </c>
      <c r="C48" s="108" t="s">
        <v>66</v>
      </c>
      <c r="D48" s="104">
        <v>1</v>
      </c>
      <c r="E48" s="105">
        <v>2750000</v>
      </c>
      <c r="F48" s="106">
        <f t="shared" si="1"/>
        <v>2750000</v>
      </c>
    </row>
    <row r="49" spans="2:6" ht="36" x14ac:dyDescent="0.2">
      <c r="B49" s="107">
        <v>16</v>
      </c>
      <c r="C49" s="108" t="s">
        <v>109</v>
      </c>
      <c r="D49" s="104">
        <v>67</v>
      </c>
      <c r="E49" s="105">
        <v>770000</v>
      </c>
      <c r="F49" s="106">
        <f t="shared" si="1"/>
        <v>51590000</v>
      </c>
    </row>
    <row r="50" spans="2:6" ht="24" x14ac:dyDescent="0.2">
      <c r="B50" s="107">
        <v>17</v>
      </c>
      <c r="C50" s="108" t="s">
        <v>67</v>
      </c>
      <c r="D50" s="104">
        <v>1</v>
      </c>
      <c r="E50" s="105">
        <v>0</v>
      </c>
      <c r="F50" s="106">
        <f t="shared" si="1"/>
        <v>0</v>
      </c>
    </row>
    <row r="51" spans="2:6" ht="24" x14ac:dyDescent="0.2">
      <c r="B51" s="107">
        <v>18</v>
      </c>
      <c r="C51" s="108" t="s">
        <v>108</v>
      </c>
      <c r="D51" s="104">
        <v>1</v>
      </c>
      <c r="E51" s="105">
        <f>91859000+92669000</f>
        <v>184528000</v>
      </c>
      <c r="F51" s="106">
        <f t="shared" si="1"/>
        <v>184528000</v>
      </c>
    </row>
    <row r="52" spans="2:6" ht="36" x14ac:dyDescent="0.2">
      <c r="B52" s="107">
        <v>19</v>
      </c>
      <c r="C52" s="108" t="s">
        <v>107</v>
      </c>
      <c r="D52" s="104">
        <v>1</v>
      </c>
      <c r="E52" s="105">
        <v>6600000</v>
      </c>
      <c r="F52" s="106">
        <f t="shared" si="1"/>
        <v>6600000</v>
      </c>
    </row>
    <row r="53" spans="2:6" ht="24" x14ac:dyDescent="0.2">
      <c r="B53" s="107">
        <v>20</v>
      </c>
      <c r="C53" s="108" t="s">
        <v>80</v>
      </c>
      <c r="D53" s="104">
        <v>2</v>
      </c>
      <c r="E53" s="105">
        <v>8346000</v>
      </c>
      <c r="F53" s="106">
        <f t="shared" si="1"/>
        <v>16692000</v>
      </c>
    </row>
    <row r="54" spans="2:6" x14ac:dyDescent="0.2">
      <c r="B54" s="107">
        <v>21</v>
      </c>
      <c r="C54" s="108" t="s">
        <v>81</v>
      </c>
      <c r="D54" s="104">
        <v>102</v>
      </c>
      <c r="E54" s="105">
        <v>9000</v>
      </c>
      <c r="F54" s="106">
        <f t="shared" si="1"/>
        <v>918000</v>
      </c>
    </row>
    <row r="55" spans="2:6" x14ac:dyDescent="0.2">
      <c r="B55" s="107">
        <v>22</v>
      </c>
      <c r="C55" s="108" t="s">
        <v>151</v>
      </c>
      <c r="D55" s="104">
        <v>14</v>
      </c>
      <c r="E55" s="105">
        <v>80000</v>
      </c>
      <c r="F55" s="106">
        <f t="shared" si="1"/>
        <v>1120000</v>
      </c>
    </row>
    <row r="56" spans="2:6" x14ac:dyDescent="0.2">
      <c r="B56" s="107">
        <v>23</v>
      </c>
      <c r="C56" s="104" t="s">
        <v>82</v>
      </c>
      <c r="D56" s="104">
        <v>1</v>
      </c>
      <c r="E56" s="105">
        <f>2375000*2</f>
        <v>4750000</v>
      </c>
      <c r="F56" s="106">
        <f t="shared" si="1"/>
        <v>4750000</v>
      </c>
    </row>
    <row r="57" spans="2:6" ht="26.25" thickBot="1" x14ac:dyDescent="0.25">
      <c r="B57" s="107">
        <v>24</v>
      </c>
      <c r="C57" s="199" t="s">
        <v>84</v>
      </c>
      <c r="D57" s="196">
        <v>2</v>
      </c>
      <c r="E57" s="197">
        <v>21353000</v>
      </c>
      <c r="F57" s="106">
        <f t="shared" si="1"/>
        <v>42706000</v>
      </c>
    </row>
    <row r="58" spans="2:6" ht="13.5" thickBot="1" x14ac:dyDescent="0.25">
      <c r="B58" s="379" t="s">
        <v>85</v>
      </c>
      <c r="C58" s="380"/>
      <c r="D58" s="380"/>
      <c r="E58" s="381"/>
      <c r="F58" s="113">
        <f>SUM(F34:F57)</f>
        <v>557046493</v>
      </c>
    </row>
    <row r="59" spans="2:6" ht="13.5" thickBot="1" x14ac:dyDescent="0.25">
      <c r="B59" s="379" t="s">
        <v>86</v>
      </c>
      <c r="C59" s="380"/>
      <c r="D59" s="380"/>
      <c r="E59" s="381"/>
      <c r="F59" s="113">
        <f>F58*1.18</f>
        <v>657314861.74000001</v>
      </c>
    </row>
  </sheetData>
  <mergeCells count="178">
    <mergeCell ref="AC14:AE14"/>
    <mergeCell ref="B32:F32"/>
    <mergeCell ref="N32:T32"/>
    <mergeCell ref="B58:E58"/>
    <mergeCell ref="B59:E59"/>
    <mergeCell ref="AC15:AE15"/>
    <mergeCell ref="AF15:AH15"/>
    <mergeCell ref="AI15:AK15"/>
    <mergeCell ref="AL15:AN15"/>
    <mergeCell ref="H15:J15"/>
    <mergeCell ref="K15:M15"/>
    <mergeCell ref="N15:P15"/>
    <mergeCell ref="Q15:S15"/>
    <mergeCell ref="Z15:AB15"/>
    <mergeCell ref="H14:J14"/>
    <mergeCell ref="K14:M14"/>
    <mergeCell ref="N14:P14"/>
    <mergeCell ref="Q14:S14"/>
    <mergeCell ref="Z14:AB14"/>
    <mergeCell ref="AL13:AN13"/>
    <mergeCell ref="AO13:AQ13"/>
    <mergeCell ref="AR13:AT13"/>
    <mergeCell ref="AF12:AH12"/>
    <mergeCell ref="AI12:AK12"/>
    <mergeCell ref="AL12:AN12"/>
    <mergeCell ref="AO12:AQ12"/>
    <mergeCell ref="AR12:AT12"/>
    <mergeCell ref="AR15:AT15"/>
    <mergeCell ref="AF14:AH14"/>
    <mergeCell ref="AI14:AK14"/>
    <mergeCell ref="AL14:AN14"/>
    <mergeCell ref="AO14:AQ14"/>
    <mergeCell ref="AR14:AT14"/>
    <mergeCell ref="AO15:AQ15"/>
    <mergeCell ref="H13:J13"/>
    <mergeCell ref="K13:M13"/>
    <mergeCell ref="N13:P13"/>
    <mergeCell ref="Q13:S13"/>
    <mergeCell ref="Z13:AB13"/>
    <mergeCell ref="AO11:AQ11"/>
    <mergeCell ref="AR11:AT11"/>
    <mergeCell ref="A12:A30"/>
    <mergeCell ref="B12:B30"/>
    <mergeCell ref="H12:J12"/>
    <mergeCell ref="K12:M12"/>
    <mergeCell ref="N12:P12"/>
    <mergeCell ref="Q12:S12"/>
    <mergeCell ref="Z12:AB12"/>
    <mergeCell ref="AC12:AE12"/>
    <mergeCell ref="W11:Y11"/>
    <mergeCell ref="Z11:AB11"/>
    <mergeCell ref="AC11:AE11"/>
    <mergeCell ref="AF11:AH11"/>
    <mergeCell ref="AI11:AK11"/>
    <mergeCell ref="AL11:AN11"/>
    <mergeCell ref="AC13:AE13"/>
    <mergeCell ref="AF13:AH13"/>
    <mergeCell ref="AI13:AK13"/>
    <mergeCell ref="Q8:S8"/>
    <mergeCell ref="T8:V8"/>
    <mergeCell ref="W8:Y8"/>
    <mergeCell ref="Z8:AB8"/>
    <mergeCell ref="AI10:AK10"/>
    <mergeCell ref="AL10:AN10"/>
    <mergeCell ref="AO10:AQ10"/>
    <mergeCell ref="AR10:AT10"/>
    <mergeCell ref="D11:F11"/>
    <mergeCell ref="H11:J11"/>
    <mergeCell ref="K11:M11"/>
    <mergeCell ref="N11:P11"/>
    <mergeCell ref="Q11:S11"/>
    <mergeCell ref="T11:V11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H9:J9"/>
    <mergeCell ref="K9:M9"/>
    <mergeCell ref="N9:P9"/>
    <mergeCell ref="Q9:S9"/>
    <mergeCell ref="T9:V9"/>
    <mergeCell ref="W9:Y9"/>
    <mergeCell ref="AR9:AT9"/>
    <mergeCell ref="Z9:AB9"/>
    <mergeCell ref="AC9:AE9"/>
    <mergeCell ref="AF9:AH9"/>
    <mergeCell ref="AI9:AK9"/>
    <mergeCell ref="AL9:AN9"/>
    <mergeCell ref="AO9:AQ9"/>
    <mergeCell ref="AC8:AE8"/>
    <mergeCell ref="AF8:AH8"/>
    <mergeCell ref="AO6:AQ6"/>
    <mergeCell ref="AR6:AT6"/>
    <mergeCell ref="H7:J7"/>
    <mergeCell ref="K7:M7"/>
    <mergeCell ref="N7:P7"/>
    <mergeCell ref="Q7:S7"/>
    <mergeCell ref="T7:V7"/>
    <mergeCell ref="W7:Y7"/>
    <mergeCell ref="AR7:AT7"/>
    <mergeCell ref="Z7:AB7"/>
    <mergeCell ref="AC7:AE7"/>
    <mergeCell ref="AF7:AH7"/>
    <mergeCell ref="AI7:AK7"/>
    <mergeCell ref="AL7:AN7"/>
    <mergeCell ref="AO7:AQ7"/>
    <mergeCell ref="AI8:AK8"/>
    <mergeCell ref="AL8:AN8"/>
    <mergeCell ref="AO8:AQ8"/>
    <mergeCell ref="AR8:AT8"/>
    <mergeCell ref="H8:J8"/>
    <mergeCell ref="K8:M8"/>
    <mergeCell ref="N8:P8"/>
    <mergeCell ref="H5:J5"/>
    <mergeCell ref="K5:M5"/>
    <mergeCell ref="N5:P5"/>
    <mergeCell ref="Q5:S5"/>
    <mergeCell ref="T5:V5"/>
    <mergeCell ref="W5:Y5"/>
    <mergeCell ref="AR5:AT5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Z5:AB5"/>
    <mergeCell ref="AC5:AE5"/>
    <mergeCell ref="AF5:AH5"/>
    <mergeCell ref="AI5:AK5"/>
    <mergeCell ref="AL5:AN5"/>
    <mergeCell ref="AO5:AQ5"/>
    <mergeCell ref="AI6:AK6"/>
    <mergeCell ref="AL6:AN6"/>
    <mergeCell ref="A1:AE1"/>
    <mergeCell ref="A2:G2"/>
    <mergeCell ref="H2:AQ2"/>
    <mergeCell ref="AO3:AQ3"/>
    <mergeCell ref="AR3:AT3"/>
    <mergeCell ref="H4:J4"/>
    <mergeCell ref="K4:M4"/>
    <mergeCell ref="N4:P4"/>
    <mergeCell ref="Q4:S4"/>
    <mergeCell ref="T4:V4"/>
    <mergeCell ref="Z4:AB4"/>
    <mergeCell ref="AC4:AE4"/>
    <mergeCell ref="AF4:AH4"/>
    <mergeCell ref="W3:Y3"/>
    <mergeCell ref="Z3:AB3"/>
    <mergeCell ref="AC3:AE3"/>
    <mergeCell ref="AF3:AH3"/>
    <mergeCell ref="AI3:AK3"/>
    <mergeCell ref="AL3:AN3"/>
    <mergeCell ref="AI4:AK4"/>
    <mergeCell ref="AL4:AN4"/>
    <mergeCell ref="AO4:AQ4"/>
    <mergeCell ref="AR4:AT4"/>
    <mergeCell ref="AR2:AT2"/>
    <mergeCell ref="N3:P3"/>
    <mergeCell ref="Q3:S3"/>
    <mergeCell ref="T3:V3"/>
    <mergeCell ref="A3:A4"/>
    <mergeCell ref="B3:B4"/>
    <mergeCell ref="C3:C4"/>
    <mergeCell ref="D3:D4"/>
    <mergeCell ref="E3:E4"/>
    <mergeCell ref="F3:F4"/>
    <mergeCell ref="G3:G4"/>
    <mergeCell ref="H3:J3"/>
    <mergeCell ref="K3:M3"/>
  </mergeCells>
  <printOptions horizontalCentered="1"/>
  <pageMargins left="0.15748031496062992" right="0.15748031496062992" top="0.94488188976377963" bottom="0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1"/>
  <sheetViews>
    <sheetView view="pageBreakPreview" topLeftCell="A4" zoomScale="80" zoomScaleNormal="100" zoomScaleSheetLayoutView="80" workbookViewId="0">
      <selection activeCell="J22" sqref="J22"/>
    </sheetView>
  </sheetViews>
  <sheetFormatPr defaultRowHeight="12.75" x14ac:dyDescent="0.2"/>
  <cols>
    <col min="1" max="1" width="18.42578125" style="1" customWidth="1"/>
    <col min="2" max="2" width="6.7109375" style="1" customWidth="1"/>
    <col min="3" max="3" width="41.28515625" style="1" customWidth="1"/>
    <col min="4" max="4" width="9.7109375" style="1" customWidth="1"/>
    <col min="5" max="5" width="15.85546875" style="1" customWidth="1"/>
    <col min="6" max="6" width="15.5703125" style="1" customWidth="1"/>
    <col min="7" max="7" width="8.140625" style="1" customWidth="1"/>
    <col min="8" max="8" width="3" style="1" customWidth="1"/>
    <col min="9" max="9" width="2.28515625" style="1" customWidth="1"/>
    <col min="10" max="10" width="1.28515625" style="1" customWidth="1"/>
    <col min="11" max="11" width="3.140625" style="1" customWidth="1"/>
    <col min="12" max="12" width="2.140625" style="1" customWidth="1"/>
    <col min="13" max="13" width="1.5703125" style="1" customWidth="1"/>
    <col min="14" max="14" width="3.7109375" style="1" customWidth="1"/>
    <col min="15" max="15" width="2.140625" style="1" customWidth="1"/>
    <col min="16" max="16" width="1.28515625" style="1" customWidth="1"/>
    <col min="17" max="17" width="4.140625" style="1" customWidth="1"/>
    <col min="18" max="18" width="1.7109375" style="1" customWidth="1"/>
    <col min="19" max="19" width="1.42578125" style="1" customWidth="1"/>
    <col min="20" max="20" width="3" style="1" customWidth="1"/>
    <col min="21" max="21" width="2.140625" style="1" customWidth="1"/>
    <col min="22" max="22" width="1.28515625" style="1" customWidth="1"/>
    <col min="23" max="23" width="2.42578125" style="1" customWidth="1"/>
    <col min="24" max="25" width="2.140625" style="1" customWidth="1"/>
    <col min="26" max="26" width="4.140625" style="1" customWidth="1"/>
    <col min="27" max="27" width="1.28515625" style="1" customWidth="1"/>
    <col min="28" max="28" width="0.85546875" style="1" customWidth="1"/>
    <col min="29" max="29" width="4.140625" style="1" customWidth="1"/>
    <col min="30" max="30" width="0.85546875" style="1" customWidth="1"/>
    <col min="31" max="31" width="2.140625" style="1" customWidth="1"/>
    <col min="32" max="32" width="4.140625" style="1" customWidth="1"/>
    <col min="33" max="33" width="0.85546875" style="1" customWidth="1"/>
    <col min="34" max="34" width="3.28515625" style="1" customWidth="1"/>
    <col min="35" max="35" width="4.140625" style="1" customWidth="1"/>
    <col min="36" max="36" width="0.85546875" style="1" customWidth="1"/>
    <col min="37" max="37" width="2.7109375" style="1" customWidth="1"/>
    <col min="38" max="38" width="4.140625" style="1" customWidth="1"/>
    <col min="39" max="39" width="0.85546875" style="1" customWidth="1"/>
    <col min="40" max="40" width="2.7109375" style="1" customWidth="1"/>
    <col min="41" max="41" width="4.140625" style="1" customWidth="1"/>
    <col min="42" max="42" width="0.85546875" style="1" customWidth="1"/>
    <col min="43" max="43" width="2.7109375" style="1" customWidth="1"/>
    <col min="44" max="44" width="4.140625" style="1" customWidth="1"/>
    <col min="45" max="45" width="0.85546875" style="1" customWidth="1"/>
    <col min="46" max="46" width="2.7109375" style="1" customWidth="1"/>
    <col min="47" max="47" width="4.140625" style="1" customWidth="1"/>
    <col min="48" max="48" width="0.85546875" style="1" customWidth="1"/>
    <col min="49" max="49" width="2.7109375" style="1" customWidth="1"/>
    <col min="50" max="16384" width="9.140625" style="1"/>
  </cols>
  <sheetData>
    <row r="1" spans="1:49" ht="39.75" customHeight="1" thickBot="1" x14ac:dyDescent="0.3">
      <c r="A1" s="320" t="s">
        <v>60</v>
      </c>
      <c r="B1" s="320"/>
      <c r="C1" s="320"/>
      <c r="D1" s="320"/>
      <c r="E1" s="320"/>
      <c r="F1" s="320"/>
      <c r="G1" s="320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49" ht="28.5" customHeight="1" thickBot="1" x14ac:dyDescent="0.25">
      <c r="A2" s="337"/>
      <c r="B2" s="338"/>
      <c r="C2" s="338"/>
      <c r="D2" s="338"/>
      <c r="E2" s="338"/>
      <c r="F2" s="338"/>
      <c r="G2" s="339"/>
      <c r="H2" s="356">
        <v>2017</v>
      </c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8"/>
      <c r="AR2" s="376">
        <v>2018</v>
      </c>
      <c r="AS2" s="377"/>
      <c r="AT2" s="378"/>
      <c r="AU2" s="376">
        <v>2018</v>
      </c>
      <c r="AV2" s="377"/>
      <c r="AW2" s="378"/>
    </row>
    <row r="3" spans="1:49" ht="12.75" customHeight="1" thickBot="1" x14ac:dyDescent="0.25">
      <c r="A3" s="340" t="s">
        <v>31</v>
      </c>
      <c r="B3" s="342" t="s">
        <v>32</v>
      </c>
      <c r="C3" s="344" t="s">
        <v>33</v>
      </c>
      <c r="D3" s="344" t="s">
        <v>34</v>
      </c>
      <c r="E3" s="346" t="s">
        <v>35</v>
      </c>
      <c r="F3" s="344" t="s">
        <v>36</v>
      </c>
      <c r="G3" s="348" t="s">
        <v>50</v>
      </c>
      <c r="H3" s="353" t="s">
        <v>0</v>
      </c>
      <c r="I3" s="354"/>
      <c r="J3" s="355"/>
      <c r="K3" s="353" t="s">
        <v>1</v>
      </c>
      <c r="L3" s="354"/>
      <c r="M3" s="355"/>
      <c r="N3" s="353" t="s">
        <v>2</v>
      </c>
      <c r="O3" s="354"/>
      <c r="P3" s="355"/>
      <c r="Q3" s="354" t="s">
        <v>3</v>
      </c>
      <c r="R3" s="354"/>
      <c r="S3" s="354"/>
      <c r="T3" s="353" t="s">
        <v>4</v>
      </c>
      <c r="U3" s="354"/>
      <c r="V3" s="355"/>
      <c r="W3" s="354" t="s">
        <v>5</v>
      </c>
      <c r="X3" s="354"/>
      <c r="Y3" s="354"/>
      <c r="Z3" s="353" t="s">
        <v>6</v>
      </c>
      <c r="AA3" s="354"/>
      <c r="AB3" s="355"/>
      <c r="AC3" s="359" t="s">
        <v>7</v>
      </c>
      <c r="AD3" s="360"/>
      <c r="AE3" s="361"/>
      <c r="AF3" s="359" t="s">
        <v>52</v>
      </c>
      <c r="AG3" s="360"/>
      <c r="AH3" s="361"/>
      <c r="AI3" s="359" t="s">
        <v>53</v>
      </c>
      <c r="AJ3" s="360"/>
      <c r="AK3" s="361"/>
      <c r="AL3" s="359" t="s">
        <v>54</v>
      </c>
      <c r="AM3" s="360"/>
      <c r="AN3" s="361"/>
      <c r="AO3" s="359" t="s">
        <v>55</v>
      </c>
      <c r="AP3" s="360"/>
      <c r="AQ3" s="361"/>
      <c r="AR3" s="359" t="s">
        <v>0</v>
      </c>
      <c r="AS3" s="360"/>
      <c r="AT3" s="361"/>
      <c r="AU3" s="359" t="s">
        <v>1</v>
      </c>
      <c r="AV3" s="360"/>
      <c r="AW3" s="361"/>
    </row>
    <row r="4" spans="1:49" ht="76.5" customHeight="1" thickBot="1" x14ac:dyDescent="0.25">
      <c r="A4" s="341"/>
      <c r="B4" s="343"/>
      <c r="C4" s="345"/>
      <c r="D4" s="345"/>
      <c r="E4" s="347"/>
      <c r="F4" s="345"/>
      <c r="G4" s="349"/>
      <c r="H4" s="350" t="s">
        <v>37</v>
      </c>
      <c r="I4" s="351"/>
      <c r="J4" s="352"/>
      <c r="K4" s="350" t="s">
        <v>38</v>
      </c>
      <c r="L4" s="351"/>
      <c r="M4" s="352"/>
      <c r="N4" s="350" t="s">
        <v>39</v>
      </c>
      <c r="O4" s="351"/>
      <c r="P4" s="352"/>
      <c r="Q4" s="350" t="s">
        <v>40</v>
      </c>
      <c r="R4" s="351"/>
      <c r="S4" s="352"/>
      <c r="T4" s="350" t="s">
        <v>41</v>
      </c>
      <c r="U4" s="351"/>
      <c r="V4" s="352"/>
      <c r="W4" s="57" t="s">
        <v>42</v>
      </c>
      <c r="X4" s="58"/>
      <c r="Y4" s="59"/>
      <c r="Z4" s="350" t="s">
        <v>43</v>
      </c>
      <c r="AA4" s="351"/>
      <c r="AB4" s="352"/>
      <c r="AC4" s="362" t="s">
        <v>44</v>
      </c>
      <c r="AD4" s="363"/>
      <c r="AE4" s="364"/>
      <c r="AF4" s="362" t="s">
        <v>51</v>
      </c>
      <c r="AG4" s="363"/>
      <c r="AH4" s="364"/>
      <c r="AI4" s="362" t="s">
        <v>56</v>
      </c>
      <c r="AJ4" s="363"/>
      <c r="AK4" s="364"/>
      <c r="AL4" s="362" t="s">
        <v>57</v>
      </c>
      <c r="AM4" s="363"/>
      <c r="AN4" s="364"/>
      <c r="AO4" s="362" t="s">
        <v>58</v>
      </c>
      <c r="AP4" s="363"/>
      <c r="AQ4" s="364"/>
      <c r="AR4" s="350" t="s">
        <v>37</v>
      </c>
      <c r="AS4" s="351"/>
      <c r="AT4" s="352"/>
      <c r="AU4" s="350" t="s">
        <v>157</v>
      </c>
      <c r="AV4" s="351"/>
      <c r="AW4" s="352"/>
    </row>
    <row r="5" spans="1:49" s="9" customFormat="1" ht="13.5" hidden="1" customHeight="1" thickBot="1" x14ac:dyDescent="0.25">
      <c r="A5" s="4"/>
      <c r="B5" s="210"/>
      <c r="C5" s="5" t="s">
        <v>8</v>
      </c>
      <c r="D5" s="6">
        <v>35</v>
      </c>
      <c r="E5" s="7" t="s">
        <v>9</v>
      </c>
      <c r="F5" s="8" t="s">
        <v>10</v>
      </c>
      <c r="G5" s="6"/>
      <c r="H5" s="328"/>
      <c r="I5" s="329"/>
      <c r="J5" s="330"/>
      <c r="K5" s="328"/>
      <c r="L5" s="329"/>
      <c r="M5" s="330"/>
      <c r="N5" s="328"/>
      <c r="O5" s="329"/>
      <c r="P5" s="330"/>
      <c r="Q5" s="328"/>
      <c r="R5" s="329"/>
      <c r="S5" s="330"/>
      <c r="T5" s="328"/>
      <c r="U5" s="329"/>
      <c r="V5" s="330"/>
      <c r="W5" s="328"/>
      <c r="X5" s="329"/>
      <c r="Y5" s="330"/>
      <c r="Z5" s="328"/>
      <c r="AA5" s="329"/>
      <c r="AB5" s="330"/>
      <c r="AC5" s="328"/>
      <c r="AD5" s="329"/>
      <c r="AE5" s="330"/>
      <c r="AF5" s="328"/>
      <c r="AG5" s="329"/>
      <c r="AH5" s="330"/>
      <c r="AI5" s="328"/>
      <c r="AJ5" s="329"/>
      <c r="AK5" s="330"/>
      <c r="AL5" s="328"/>
      <c r="AM5" s="329"/>
      <c r="AN5" s="330"/>
      <c r="AO5" s="328"/>
      <c r="AP5" s="329"/>
      <c r="AQ5" s="330"/>
      <c r="AR5" s="328"/>
      <c r="AS5" s="329"/>
      <c r="AT5" s="330"/>
      <c r="AU5" s="328"/>
      <c r="AV5" s="329"/>
      <c r="AW5" s="330"/>
    </row>
    <row r="6" spans="1:49" s="9" customFormat="1" ht="13.5" hidden="1" customHeight="1" thickBot="1" x14ac:dyDescent="0.25">
      <c r="A6" s="10"/>
      <c r="B6" s="11"/>
      <c r="C6" s="12" t="s">
        <v>11</v>
      </c>
      <c r="D6" s="13">
        <v>20</v>
      </c>
      <c r="E6" s="12" t="s">
        <v>12</v>
      </c>
      <c r="F6" s="12" t="s">
        <v>13</v>
      </c>
      <c r="G6" s="14"/>
      <c r="H6" s="322"/>
      <c r="I6" s="323"/>
      <c r="J6" s="324"/>
      <c r="K6" s="322"/>
      <c r="L6" s="323"/>
      <c r="M6" s="324"/>
      <c r="N6" s="322"/>
      <c r="O6" s="323"/>
      <c r="P6" s="324"/>
      <c r="Q6" s="322"/>
      <c r="R6" s="323"/>
      <c r="S6" s="324"/>
      <c r="T6" s="322"/>
      <c r="U6" s="323"/>
      <c r="V6" s="324"/>
      <c r="W6" s="322"/>
      <c r="X6" s="323"/>
      <c r="Y6" s="324"/>
      <c r="Z6" s="322"/>
      <c r="AA6" s="323"/>
      <c r="AB6" s="324"/>
      <c r="AC6" s="322"/>
      <c r="AD6" s="323"/>
      <c r="AE6" s="324"/>
      <c r="AF6" s="322"/>
      <c r="AG6" s="323"/>
      <c r="AH6" s="324"/>
      <c r="AI6" s="322"/>
      <c r="AJ6" s="323"/>
      <c r="AK6" s="324"/>
      <c r="AL6" s="322"/>
      <c r="AM6" s="323"/>
      <c r="AN6" s="324"/>
      <c r="AO6" s="322"/>
      <c r="AP6" s="323"/>
      <c r="AQ6" s="324"/>
      <c r="AR6" s="322"/>
      <c r="AS6" s="323"/>
      <c r="AT6" s="324"/>
      <c r="AU6" s="322"/>
      <c r="AV6" s="323"/>
      <c r="AW6" s="324"/>
    </row>
    <row r="7" spans="1:49" s="9" customFormat="1" ht="13.5" hidden="1" customHeight="1" thickBot="1" x14ac:dyDescent="0.25">
      <c r="A7" s="15" t="s">
        <v>14</v>
      </c>
      <c r="B7" s="11">
        <v>1</v>
      </c>
      <c r="C7" s="12" t="s">
        <v>15</v>
      </c>
      <c r="D7" s="13">
        <v>52</v>
      </c>
      <c r="E7" s="12" t="s">
        <v>16</v>
      </c>
      <c r="F7" s="12" t="s">
        <v>17</v>
      </c>
      <c r="G7" s="13"/>
      <c r="H7" s="322"/>
      <c r="I7" s="323"/>
      <c r="J7" s="324"/>
      <c r="K7" s="322"/>
      <c r="L7" s="323"/>
      <c r="M7" s="324"/>
      <c r="N7" s="322"/>
      <c r="O7" s="323"/>
      <c r="P7" s="324"/>
      <c r="Q7" s="322"/>
      <c r="R7" s="323"/>
      <c r="S7" s="324"/>
      <c r="T7" s="322"/>
      <c r="U7" s="323"/>
      <c r="V7" s="324"/>
      <c r="W7" s="322"/>
      <c r="X7" s="323"/>
      <c r="Y7" s="324"/>
      <c r="Z7" s="322"/>
      <c r="AA7" s="323"/>
      <c r="AB7" s="324"/>
      <c r="AC7" s="322"/>
      <c r="AD7" s="323"/>
      <c r="AE7" s="324"/>
      <c r="AF7" s="322"/>
      <c r="AG7" s="323"/>
      <c r="AH7" s="324"/>
      <c r="AI7" s="322"/>
      <c r="AJ7" s="323"/>
      <c r="AK7" s="324"/>
      <c r="AL7" s="322"/>
      <c r="AM7" s="323"/>
      <c r="AN7" s="324"/>
      <c r="AO7" s="322"/>
      <c r="AP7" s="323"/>
      <c r="AQ7" s="324"/>
      <c r="AR7" s="322"/>
      <c r="AS7" s="323"/>
      <c r="AT7" s="324"/>
      <c r="AU7" s="322"/>
      <c r="AV7" s="323"/>
      <c r="AW7" s="324"/>
    </row>
    <row r="8" spans="1:49" s="9" customFormat="1" ht="13.5" hidden="1" customHeight="1" thickBot="1" x14ac:dyDescent="0.25">
      <c r="A8" s="10"/>
      <c r="B8" s="11"/>
      <c r="C8" s="12" t="s">
        <v>18</v>
      </c>
      <c r="D8" s="14">
        <v>58</v>
      </c>
      <c r="E8" s="12" t="s">
        <v>19</v>
      </c>
      <c r="F8" s="12" t="s">
        <v>20</v>
      </c>
      <c r="G8" s="16">
        <v>3300</v>
      </c>
      <c r="H8" s="322"/>
      <c r="I8" s="323"/>
      <c r="J8" s="324"/>
      <c r="K8" s="322"/>
      <c r="L8" s="323"/>
      <c r="M8" s="324"/>
      <c r="N8" s="322"/>
      <c r="O8" s="323"/>
      <c r="P8" s="324"/>
      <c r="Q8" s="322"/>
      <c r="R8" s="323"/>
      <c r="S8" s="324"/>
      <c r="T8" s="322"/>
      <c r="U8" s="323"/>
      <c r="V8" s="324"/>
      <c r="W8" s="322"/>
      <c r="X8" s="323"/>
      <c r="Y8" s="324"/>
      <c r="Z8" s="322"/>
      <c r="AA8" s="323"/>
      <c r="AB8" s="324"/>
      <c r="AC8" s="322"/>
      <c r="AD8" s="323"/>
      <c r="AE8" s="324"/>
      <c r="AF8" s="322"/>
      <c r="AG8" s="323"/>
      <c r="AH8" s="324"/>
      <c r="AI8" s="322"/>
      <c r="AJ8" s="323"/>
      <c r="AK8" s="324"/>
      <c r="AL8" s="322"/>
      <c r="AM8" s="323"/>
      <c r="AN8" s="324"/>
      <c r="AO8" s="322"/>
      <c r="AP8" s="323"/>
      <c r="AQ8" s="324"/>
      <c r="AR8" s="322"/>
      <c r="AS8" s="323"/>
      <c r="AT8" s="324"/>
      <c r="AU8" s="322"/>
      <c r="AV8" s="323"/>
      <c r="AW8" s="324"/>
    </row>
    <row r="9" spans="1:49" s="9" customFormat="1" ht="13.5" hidden="1" customHeight="1" thickBot="1" x14ac:dyDescent="0.25">
      <c r="A9" s="17"/>
      <c r="B9" s="11"/>
      <c r="C9" s="12" t="s">
        <v>21</v>
      </c>
      <c r="D9" s="18">
        <v>60</v>
      </c>
      <c r="E9" s="12" t="s">
        <v>22</v>
      </c>
      <c r="F9" s="12" t="s">
        <v>23</v>
      </c>
      <c r="G9" s="13"/>
      <c r="H9" s="322"/>
      <c r="I9" s="323"/>
      <c r="J9" s="324"/>
      <c r="K9" s="322"/>
      <c r="L9" s="323"/>
      <c r="M9" s="324"/>
      <c r="N9" s="322"/>
      <c r="O9" s="323"/>
      <c r="P9" s="324"/>
      <c r="Q9" s="322"/>
      <c r="R9" s="323"/>
      <c r="S9" s="324"/>
      <c r="T9" s="322"/>
      <c r="U9" s="323"/>
      <c r="V9" s="324"/>
      <c r="W9" s="322"/>
      <c r="X9" s="323"/>
      <c r="Y9" s="324"/>
      <c r="Z9" s="322"/>
      <c r="AA9" s="323"/>
      <c r="AB9" s="324"/>
      <c r="AC9" s="322"/>
      <c r="AD9" s="323"/>
      <c r="AE9" s="324"/>
      <c r="AF9" s="322"/>
      <c r="AG9" s="323"/>
      <c r="AH9" s="324"/>
      <c r="AI9" s="322"/>
      <c r="AJ9" s="323"/>
      <c r="AK9" s="324"/>
      <c r="AL9" s="322"/>
      <c r="AM9" s="323"/>
      <c r="AN9" s="324"/>
      <c r="AO9" s="322"/>
      <c r="AP9" s="323"/>
      <c r="AQ9" s="324"/>
      <c r="AR9" s="322"/>
      <c r="AS9" s="323"/>
      <c r="AT9" s="324"/>
      <c r="AU9" s="322"/>
      <c r="AV9" s="323"/>
      <c r="AW9" s="324"/>
    </row>
    <row r="10" spans="1:49" s="9" customFormat="1" ht="13.5" hidden="1" customHeight="1" thickBot="1" x14ac:dyDescent="0.25">
      <c r="A10" s="10"/>
      <c r="B10" s="11"/>
      <c r="C10" s="12" t="s">
        <v>24</v>
      </c>
      <c r="D10" s="13">
        <v>15</v>
      </c>
      <c r="E10" s="12" t="s">
        <v>25</v>
      </c>
      <c r="F10" s="12" t="s">
        <v>26</v>
      </c>
      <c r="G10" s="14"/>
      <c r="H10" s="322"/>
      <c r="I10" s="323"/>
      <c r="J10" s="324"/>
      <c r="K10" s="322"/>
      <c r="L10" s="323"/>
      <c r="M10" s="324"/>
      <c r="N10" s="322"/>
      <c r="O10" s="323"/>
      <c r="P10" s="324"/>
      <c r="Q10" s="322"/>
      <c r="R10" s="323"/>
      <c r="S10" s="324"/>
      <c r="T10" s="322"/>
      <c r="U10" s="323"/>
      <c r="V10" s="324"/>
      <c r="W10" s="322"/>
      <c r="X10" s="323"/>
      <c r="Y10" s="324"/>
      <c r="Z10" s="322"/>
      <c r="AA10" s="323"/>
      <c r="AB10" s="324"/>
      <c r="AC10" s="322"/>
      <c r="AD10" s="323"/>
      <c r="AE10" s="324"/>
      <c r="AF10" s="322"/>
      <c r="AG10" s="323"/>
      <c r="AH10" s="324"/>
      <c r="AI10" s="322"/>
      <c r="AJ10" s="323"/>
      <c r="AK10" s="324"/>
      <c r="AL10" s="322"/>
      <c r="AM10" s="323"/>
      <c r="AN10" s="324"/>
      <c r="AO10" s="322"/>
      <c r="AP10" s="323"/>
      <c r="AQ10" s="324"/>
      <c r="AR10" s="322"/>
      <c r="AS10" s="323"/>
      <c r="AT10" s="324"/>
      <c r="AU10" s="322"/>
      <c r="AV10" s="323"/>
      <c r="AW10" s="324"/>
    </row>
    <row r="11" spans="1:49" s="9" customFormat="1" ht="13.5" hidden="1" customHeight="1" thickBot="1" x14ac:dyDescent="0.25">
      <c r="A11" s="19" t="s">
        <v>27</v>
      </c>
      <c r="B11" s="20"/>
      <c r="C11" s="55" t="s">
        <v>28</v>
      </c>
      <c r="D11" s="334" t="s">
        <v>29</v>
      </c>
      <c r="E11" s="335"/>
      <c r="F11" s="336"/>
      <c r="G11" s="209"/>
      <c r="H11" s="325"/>
      <c r="I11" s="326"/>
      <c r="J11" s="327"/>
      <c r="K11" s="325"/>
      <c r="L11" s="326"/>
      <c r="M11" s="327"/>
      <c r="N11" s="325"/>
      <c r="O11" s="326"/>
      <c r="P11" s="327"/>
      <c r="Q11" s="325"/>
      <c r="R11" s="326"/>
      <c r="S11" s="327"/>
      <c r="T11" s="325"/>
      <c r="U11" s="326"/>
      <c r="V11" s="327"/>
      <c r="W11" s="325"/>
      <c r="X11" s="326"/>
      <c r="Y11" s="327"/>
      <c r="Z11" s="325"/>
      <c r="AA11" s="326"/>
      <c r="AB11" s="327"/>
      <c r="AC11" s="325"/>
      <c r="AD11" s="326"/>
      <c r="AE11" s="327"/>
      <c r="AF11" s="325"/>
      <c r="AG11" s="326"/>
      <c r="AH11" s="327"/>
      <c r="AI11" s="325"/>
      <c r="AJ11" s="326"/>
      <c r="AK11" s="327"/>
      <c r="AL11" s="325"/>
      <c r="AM11" s="326"/>
      <c r="AN11" s="327"/>
      <c r="AO11" s="325"/>
      <c r="AP11" s="326"/>
      <c r="AQ11" s="327"/>
      <c r="AR11" s="325"/>
      <c r="AS11" s="326"/>
      <c r="AT11" s="327"/>
      <c r="AU11" s="325"/>
      <c r="AV11" s="326"/>
      <c r="AW11" s="327"/>
    </row>
    <row r="12" spans="1:49" s="9" customFormat="1" ht="24.95" customHeight="1" x14ac:dyDescent="0.2">
      <c r="A12" s="370" t="s">
        <v>64</v>
      </c>
      <c r="B12" s="373" t="s">
        <v>92</v>
      </c>
      <c r="C12" s="56" t="s">
        <v>45</v>
      </c>
      <c r="D12" s="36">
        <v>15</v>
      </c>
      <c r="E12" s="37">
        <f>F12-D12</f>
        <v>42741</v>
      </c>
      <c r="F12" s="37">
        <f>E13-1</f>
        <v>42756</v>
      </c>
      <c r="G12" s="211"/>
      <c r="H12" s="328"/>
      <c r="I12" s="329"/>
      <c r="J12" s="330"/>
      <c r="K12" s="328"/>
      <c r="L12" s="329"/>
      <c r="M12" s="330"/>
      <c r="N12" s="328"/>
      <c r="O12" s="329"/>
      <c r="P12" s="330"/>
      <c r="Q12" s="328"/>
      <c r="R12" s="329"/>
      <c r="S12" s="330"/>
      <c r="T12" s="60"/>
      <c r="U12" s="62"/>
      <c r="V12" s="63"/>
      <c r="W12" s="64"/>
      <c r="X12" s="62"/>
      <c r="Y12" s="40"/>
      <c r="Z12" s="328"/>
      <c r="AA12" s="329"/>
      <c r="AB12" s="330"/>
      <c r="AC12" s="328"/>
      <c r="AD12" s="329"/>
      <c r="AE12" s="330"/>
      <c r="AF12" s="328"/>
      <c r="AG12" s="329"/>
      <c r="AH12" s="330"/>
      <c r="AI12" s="328"/>
      <c r="AJ12" s="329"/>
      <c r="AK12" s="330"/>
      <c r="AL12" s="328"/>
      <c r="AM12" s="329"/>
      <c r="AN12" s="330"/>
      <c r="AO12" s="328"/>
      <c r="AP12" s="329"/>
      <c r="AQ12" s="330"/>
      <c r="AR12" s="328"/>
      <c r="AS12" s="329"/>
      <c r="AT12" s="330"/>
      <c r="AU12" s="328"/>
      <c r="AV12" s="329"/>
      <c r="AW12" s="330"/>
    </row>
    <row r="13" spans="1:49" s="9" customFormat="1" ht="24.95" customHeight="1" x14ac:dyDescent="0.2">
      <c r="A13" s="371"/>
      <c r="B13" s="374"/>
      <c r="C13" s="56" t="s">
        <v>49</v>
      </c>
      <c r="D13" s="24">
        <v>15</v>
      </c>
      <c r="E13" s="25">
        <f>F13-D13</f>
        <v>42757</v>
      </c>
      <c r="F13" s="25">
        <f>E14-1</f>
        <v>42772</v>
      </c>
      <c r="G13" s="78"/>
      <c r="H13" s="331"/>
      <c r="I13" s="332"/>
      <c r="J13" s="333"/>
      <c r="K13" s="331"/>
      <c r="L13" s="332"/>
      <c r="M13" s="333"/>
      <c r="N13" s="331"/>
      <c r="O13" s="332"/>
      <c r="P13" s="333"/>
      <c r="Q13" s="331"/>
      <c r="R13" s="332"/>
      <c r="S13" s="333"/>
      <c r="T13" s="61"/>
      <c r="U13" s="65"/>
      <c r="V13" s="66"/>
      <c r="W13" s="67"/>
      <c r="X13" s="65"/>
      <c r="Y13" s="31"/>
      <c r="Z13" s="331"/>
      <c r="AA13" s="332"/>
      <c r="AB13" s="333"/>
      <c r="AC13" s="331"/>
      <c r="AD13" s="332"/>
      <c r="AE13" s="333"/>
      <c r="AF13" s="331"/>
      <c r="AG13" s="332"/>
      <c r="AH13" s="333"/>
      <c r="AI13" s="331"/>
      <c r="AJ13" s="332"/>
      <c r="AK13" s="333"/>
      <c r="AL13" s="331"/>
      <c r="AM13" s="332"/>
      <c r="AN13" s="333"/>
      <c r="AO13" s="331"/>
      <c r="AP13" s="332"/>
      <c r="AQ13" s="333"/>
      <c r="AR13" s="331"/>
      <c r="AS13" s="332"/>
      <c r="AT13" s="333"/>
      <c r="AU13" s="331"/>
      <c r="AV13" s="332"/>
      <c r="AW13" s="333"/>
    </row>
    <row r="14" spans="1:49" s="9" customFormat="1" ht="38.25" customHeight="1" thickBot="1" x14ac:dyDescent="0.25">
      <c r="A14" s="371"/>
      <c r="B14" s="374"/>
      <c r="C14" s="218" t="s">
        <v>148</v>
      </c>
      <c r="D14" s="219">
        <v>44</v>
      </c>
      <c r="E14" s="46">
        <v>42773</v>
      </c>
      <c r="F14" s="25">
        <f t="shared" ref="F14:F15" si="0">E14+D14</f>
        <v>42817</v>
      </c>
      <c r="G14" s="79">
        <v>900</v>
      </c>
      <c r="H14" s="388"/>
      <c r="I14" s="389"/>
      <c r="J14" s="390"/>
      <c r="K14" s="388"/>
      <c r="L14" s="389"/>
      <c r="M14" s="390"/>
      <c r="N14" s="388"/>
      <c r="O14" s="389"/>
      <c r="P14" s="390"/>
      <c r="Q14" s="388"/>
      <c r="R14" s="389"/>
      <c r="S14" s="390"/>
      <c r="T14" s="71"/>
      <c r="U14" s="72"/>
      <c r="V14" s="73"/>
      <c r="W14" s="74"/>
      <c r="X14" s="72"/>
      <c r="Y14" s="39"/>
      <c r="Z14" s="388"/>
      <c r="AA14" s="389"/>
      <c r="AB14" s="390"/>
      <c r="AC14" s="388"/>
      <c r="AD14" s="389"/>
      <c r="AE14" s="390"/>
      <c r="AF14" s="388"/>
      <c r="AG14" s="389"/>
      <c r="AH14" s="390"/>
      <c r="AI14" s="388"/>
      <c r="AJ14" s="389"/>
      <c r="AK14" s="390"/>
      <c r="AL14" s="388"/>
      <c r="AM14" s="389"/>
      <c r="AN14" s="390"/>
      <c r="AO14" s="388"/>
      <c r="AP14" s="389"/>
      <c r="AQ14" s="390"/>
      <c r="AR14" s="388"/>
      <c r="AS14" s="389"/>
      <c r="AT14" s="390"/>
      <c r="AU14" s="388"/>
      <c r="AV14" s="389"/>
      <c r="AW14" s="390"/>
    </row>
    <row r="15" spans="1:49" s="9" customFormat="1" ht="24.95" customHeight="1" thickBot="1" x14ac:dyDescent="0.25">
      <c r="A15" s="371"/>
      <c r="B15" s="374"/>
      <c r="C15" s="218" t="s">
        <v>152</v>
      </c>
      <c r="D15" s="219">
        <v>3</v>
      </c>
      <c r="E15" s="43">
        <f>F14+1</f>
        <v>42818</v>
      </c>
      <c r="F15" s="43">
        <f t="shared" si="0"/>
        <v>42821</v>
      </c>
      <c r="G15" s="80"/>
      <c r="H15" s="385"/>
      <c r="I15" s="386"/>
      <c r="J15" s="387"/>
      <c r="K15" s="385"/>
      <c r="L15" s="386"/>
      <c r="M15" s="387"/>
      <c r="N15" s="385"/>
      <c r="O15" s="386"/>
      <c r="P15" s="387"/>
      <c r="Q15" s="385"/>
      <c r="R15" s="386"/>
      <c r="S15" s="387"/>
      <c r="T15" s="88"/>
      <c r="U15" s="89"/>
      <c r="V15" s="90"/>
      <c r="W15" s="91"/>
      <c r="X15" s="89"/>
      <c r="Y15" s="92"/>
      <c r="Z15" s="385"/>
      <c r="AA15" s="386"/>
      <c r="AB15" s="387"/>
      <c r="AC15" s="385"/>
      <c r="AD15" s="386"/>
      <c r="AE15" s="387"/>
      <c r="AF15" s="385"/>
      <c r="AG15" s="386"/>
      <c r="AH15" s="387"/>
      <c r="AI15" s="385"/>
      <c r="AJ15" s="386"/>
      <c r="AK15" s="387"/>
      <c r="AL15" s="385"/>
      <c r="AM15" s="386"/>
      <c r="AN15" s="387"/>
      <c r="AO15" s="385"/>
      <c r="AP15" s="386"/>
      <c r="AQ15" s="387"/>
      <c r="AR15" s="385"/>
      <c r="AS15" s="386"/>
      <c r="AT15" s="387"/>
      <c r="AU15" s="385"/>
      <c r="AV15" s="386"/>
      <c r="AW15" s="387"/>
    </row>
    <row r="16" spans="1:49" s="9" customFormat="1" ht="24.95" customHeight="1" thickBot="1" x14ac:dyDescent="0.25">
      <c r="A16" s="371"/>
      <c r="B16" s="374"/>
      <c r="C16" s="218" t="s">
        <v>66</v>
      </c>
      <c r="D16" s="219">
        <v>10</v>
      </c>
      <c r="E16" s="43">
        <f>F16-D16</f>
        <v>42805</v>
      </c>
      <c r="F16" s="43">
        <f>E17-1</f>
        <v>42815</v>
      </c>
      <c r="G16" s="80"/>
      <c r="H16" s="215"/>
      <c r="I16" s="216"/>
      <c r="J16" s="217"/>
      <c r="K16" s="215"/>
      <c r="L16" s="216"/>
      <c r="M16" s="216"/>
      <c r="N16" s="215"/>
      <c r="O16" s="216"/>
      <c r="P16" s="217"/>
      <c r="Q16" s="216"/>
      <c r="R16" s="216"/>
      <c r="S16" s="217"/>
      <c r="T16" s="88"/>
      <c r="U16" s="89"/>
      <c r="V16" s="90"/>
      <c r="W16" s="91"/>
      <c r="X16" s="89"/>
      <c r="Y16" s="92"/>
      <c r="Z16" s="215"/>
      <c r="AA16" s="216"/>
      <c r="AB16" s="217"/>
      <c r="AC16" s="215"/>
      <c r="AD16" s="216"/>
      <c r="AE16" s="217"/>
      <c r="AF16" s="215"/>
      <c r="AG16" s="216"/>
      <c r="AH16" s="217"/>
      <c r="AI16" s="215"/>
      <c r="AJ16" s="216"/>
      <c r="AK16" s="217"/>
      <c r="AL16" s="215"/>
      <c r="AM16" s="216"/>
      <c r="AN16" s="217"/>
      <c r="AO16" s="215"/>
      <c r="AP16" s="216"/>
      <c r="AQ16" s="217"/>
      <c r="AR16" s="215"/>
      <c r="AS16" s="216"/>
      <c r="AT16" s="217"/>
      <c r="AU16" s="215"/>
      <c r="AV16" s="216"/>
      <c r="AW16" s="217"/>
    </row>
    <row r="17" spans="1:49" s="9" customFormat="1" ht="24.95" customHeight="1" thickBot="1" x14ac:dyDescent="0.25">
      <c r="A17" s="371"/>
      <c r="B17" s="374"/>
      <c r="C17" s="218" t="s">
        <v>67</v>
      </c>
      <c r="D17" s="219">
        <v>5</v>
      </c>
      <c r="E17" s="43">
        <f>F15-D17</f>
        <v>42816</v>
      </c>
      <c r="F17" s="43">
        <f>E17+D17</f>
        <v>42821</v>
      </c>
      <c r="G17" s="80"/>
      <c r="H17" s="215"/>
      <c r="I17" s="216"/>
      <c r="J17" s="217"/>
      <c r="K17" s="215"/>
      <c r="L17" s="216"/>
      <c r="M17" s="216"/>
      <c r="N17" s="215"/>
      <c r="O17" s="216"/>
      <c r="P17" s="217"/>
      <c r="Q17" s="216"/>
      <c r="R17" s="216"/>
      <c r="S17" s="217"/>
      <c r="T17" s="88"/>
      <c r="U17" s="89"/>
      <c r="V17" s="90"/>
      <c r="W17" s="91"/>
      <c r="X17" s="89"/>
      <c r="Y17" s="92"/>
      <c r="Z17" s="215"/>
      <c r="AA17" s="216"/>
      <c r="AB17" s="217"/>
      <c r="AC17" s="215"/>
      <c r="AD17" s="216"/>
      <c r="AE17" s="217"/>
      <c r="AF17" s="215"/>
      <c r="AG17" s="216"/>
      <c r="AH17" s="217"/>
      <c r="AI17" s="215"/>
      <c r="AJ17" s="216"/>
      <c r="AK17" s="217"/>
      <c r="AL17" s="215"/>
      <c r="AM17" s="216"/>
      <c r="AN17" s="217"/>
      <c r="AO17" s="215"/>
      <c r="AP17" s="216"/>
      <c r="AQ17" s="217"/>
      <c r="AR17" s="215"/>
      <c r="AS17" s="216"/>
      <c r="AT17" s="217"/>
      <c r="AU17" s="215"/>
      <c r="AV17" s="216"/>
      <c r="AW17" s="217"/>
    </row>
    <row r="18" spans="1:49" s="9" customFormat="1" ht="24.95" customHeight="1" thickBot="1" x14ac:dyDescent="0.25">
      <c r="A18" s="371"/>
      <c r="B18" s="374"/>
      <c r="C18" s="218" t="s">
        <v>98</v>
      </c>
      <c r="D18" s="219">
        <v>7</v>
      </c>
      <c r="E18" s="43">
        <f>F17+1</f>
        <v>42822</v>
      </c>
      <c r="F18" s="43">
        <f>E18+D18</f>
        <v>42829</v>
      </c>
      <c r="G18" s="80"/>
      <c r="H18" s="215"/>
      <c r="I18" s="216"/>
      <c r="J18" s="217"/>
      <c r="K18" s="215"/>
      <c r="L18" s="216"/>
      <c r="M18" s="216"/>
      <c r="N18" s="215"/>
      <c r="O18" s="216"/>
      <c r="P18" s="217"/>
      <c r="Q18" s="216"/>
      <c r="R18" s="216"/>
      <c r="S18" s="217"/>
      <c r="T18" s="88"/>
      <c r="U18" s="89"/>
      <c r="V18" s="90"/>
      <c r="W18" s="91"/>
      <c r="X18" s="89"/>
      <c r="Y18" s="92"/>
      <c r="Z18" s="215"/>
      <c r="AA18" s="216"/>
      <c r="AB18" s="217"/>
      <c r="AC18" s="215"/>
      <c r="AD18" s="216"/>
      <c r="AE18" s="217"/>
      <c r="AF18" s="215"/>
      <c r="AG18" s="216"/>
      <c r="AH18" s="217"/>
      <c r="AI18" s="215"/>
      <c r="AJ18" s="216"/>
      <c r="AK18" s="217"/>
      <c r="AL18" s="215"/>
      <c r="AM18" s="216"/>
      <c r="AN18" s="217"/>
      <c r="AO18" s="215"/>
      <c r="AP18" s="216"/>
      <c r="AQ18" s="217"/>
      <c r="AR18" s="215"/>
      <c r="AS18" s="216"/>
      <c r="AT18" s="217"/>
      <c r="AU18" s="215"/>
      <c r="AV18" s="216"/>
      <c r="AW18" s="217"/>
    </row>
    <row r="19" spans="1:49" s="9" customFormat="1" ht="24.95" customHeight="1" thickBot="1" x14ac:dyDescent="0.25">
      <c r="A19" s="371"/>
      <c r="B19" s="374"/>
      <c r="C19" s="218" t="s">
        <v>155</v>
      </c>
      <c r="D19" s="219">
        <v>7</v>
      </c>
      <c r="E19" s="43">
        <f>E18</f>
        <v>42822</v>
      </c>
      <c r="F19" s="43">
        <f>F18</f>
        <v>42829</v>
      </c>
      <c r="G19" s="80"/>
      <c r="H19" s="215"/>
      <c r="I19" s="216"/>
      <c r="J19" s="217"/>
      <c r="K19" s="215"/>
      <c r="L19" s="216"/>
      <c r="M19" s="216"/>
      <c r="N19" s="215"/>
      <c r="O19" s="216"/>
      <c r="P19" s="217"/>
      <c r="Q19" s="216"/>
      <c r="R19" s="216"/>
      <c r="S19" s="217"/>
      <c r="T19" s="88"/>
      <c r="U19" s="89"/>
      <c r="V19" s="90"/>
      <c r="W19" s="91"/>
      <c r="X19" s="89"/>
      <c r="Y19" s="92"/>
      <c r="Z19" s="215"/>
      <c r="AA19" s="216"/>
      <c r="AB19" s="217"/>
      <c r="AC19" s="215"/>
      <c r="AD19" s="216"/>
      <c r="AE19" s="217"/>
      <c r="AF19" s="215"/>
      <c r="AG19" s="216"/>
      <c r="AH19" s="217"/>
      <c r="AI19" s="215"/>
      <c r="AJ19" s="216"/>
      <c r="AK19" s="217"/>
      <c r="AL19" s="215"/>
      <c r="AM19" s="216"/>
      <c r="AN19" s="217"/>
      <c r="AO19" s="215"/>
      <c r="AP19" s="216"/>
      <c r="AQ19" s="217"/>
      <c r="AR19" s="215"/>
      <c r="AS19" s="216"/>
      <c r="AT19" s="217"/>
      <c r="AU19" s="215"/>
      <c r="AV19" s="216"/>
      <c r="AW19" s="217"/>
    </row>
    <row r="20" spans="1:49" s="9" customFormat="1" ht="24.95" customHeight="1" thickBot="1" x14ac:dyDescent="0.25">
      <c r="A20" s="371"/>
      <c r="B20" s="374"/>
      <c r="C20" s="220" t="s">
        <v>93</v>
      </c>
      <c r="D20" s="219">
        <v>10</v>
      </c>
      <c r="E20" s="43">
        <f>F18+1</f>
        <v>42830</v>
      </c>
      <c r="F20" s="43">
        <f>E20+D20</f>
        <v>42840</v>
      </c>
      <c r="G20" s="80"/>
      <c r="H20" s="215"/>
      <c r="I20" s="216"/>
      <c r="J20" s="217"/>
      <c r="K20" s="215"/>
      <c r="L20" s="216"/>
      <c r="M20" s="216"/>
      <c r="N20" s="215"/>
      <c r="O20" s="216"/>
      <c r="P20" s="217"/>
      <c r="Q20" s="216"/>
      <c r="R20" s="216"/>
      <c r="S20" s="217"/>
      <c r="T20" s="88"/>
      <c r="U20" s="89"/>
      <c r="V20" s="90"/>
      <c r="W20" s="91"/>
      <c r="X20" s="89"/>
      <c r="Y20" s="92"/>
      <c r="Z20" s="215"/>
      <c r="AA20" s="216"/>
      <c r="AB20" s="217"/>
      <c r="AC20" s="215"/>
      <c r="AD20" s="216"/>
      <c r="AE20" s="217"/>
      <c r="AF20" s="215"/>
      <c r="AG20" s="216"/>
      <c r="AH20" s="217"/>
      <c r="AI20" s="215"/>
      <c r="AJ20" s="216"/>
      <c r="AK20" s="217"/>
      <c r="AL20" s="215"/>
      <c r="AM20" s="216"/>
      <c r="AN20" s="217"/>
      <c r="AO20" s="215"/>
      <c r="AP20" s="216"/>
      <c r="AQ20" s="217"/>
      <c r="AR20" s="215"/>
      <c r="AS20" s="216"/>
      <c r="AT20" s="217"/>
      <c r="AU20" s="215"/>
      <c r="AV20" s="216"/>
      <c r="AW20" s="217"/>
    </row>
    <row r="21" spans="1:49" s="9" customFormat="1" ht="30" customHeight="1" thickBot="1" x14ac:dyDescent="0.25">
      <c r="A21" s="371"/>
      <c r="B21" s="374"/>
      <c r="C21" s="218" t="s">
        <v>149</v>
      </c>
      <c r="D21" s="219">
        <v>44</v>
      </c>
      <c r="E21" s="43">
        <f>F20+1</f>
        <v>42841</v>
      </c>
      <c r="F21" s="43">
        <f>E21+D21</f>
        <v>42885</v>
      </c>
      <c r="G21" s="80"/>
      <c r="H21" s="212"/>
      <c r="I21" s="213"/>
      <c r="J21" s="214"/>
      <c r="K21" s="212"/>
      <c r="L21" s="213"/>
      <c r="M21" s="213"/>
      <c r="N21" s="212"/>
      <c r="O21" s="213"/>
      <c r="P21" s="214"/>
      <c r="Q21" s="213"/>
      <c r="R21" s="213"/>
      <c r="S21" s="214"/>
      <c r="T21" s="84"/>
      <c r="U21" s="85"/>
      <c r="V21" s="86"/>
      <c r="W21" s="87"/>
      <c r="X21" s="85"/>
      <c r="Y21" s="54"/>
      <c r="Z21" s="212"/>
      <c r="AA21" s="213"/>
      <c r="AB21" s="214"/>
      <c r="AC21" s="212"/>
      <c r="AD21" s="213"/>
      <c r="AE21" s="214"/>
      <c r="AF21" s="212"/>
      <c r="AG21" s="213"/>
      <c r="AH21" s="214"/>
      <c r="AI21" s="212"/>
      <c r="AJ21" s="213"/>
      <c r="AK21" s="214"/>
      <c r="AL21" s="212"/>
      <c r="AM21" s="213"/>
      <c r="AN21" s="214"/>
      <c r="AO21" s="212"/>
      <c r="AP21" s="213"/>
      <c r="AQ21" s="214"/>
      <c r="AR21" s="212"/>
      <c r="AS21" s="213"/>
      <c r="AT21" s="214"/>
      <c r="AU21" s="212"/>
      <c r="AV21" s="213"/>
      <c r="AW21" s="214"/>
    </row>
    <row r="22" spans="1:49" s="9" customFormat="1" ht="24.95" customHeight="1" thickBot="1" x14ac:dyDescent="0.25">
      <c r="A22" s="371"/>
      <c r="B22" s="374"/>
      <c r="C22" s="56" t="s">
        <v>95</v>
      </c>
      <c r="D22" s="42">
        <v>10</v>
      </c>
      <c r="E22" s="43">
        <f>F21+1</f>
        <v>42886</v>
      </c>
      <c r="F22" s="43">
        <f>E22+D22</f>
        <v>42896</v>
      </c>
      <c r="G22" s="13"/>
      <c r="H22" s="215"/>
      <c r="I22" s="216"/>
      <c r="J22" s="217"/>
      <c r="K22" s="215"/>
      <c r="L22" s="216"/>
      <c r="M22" s="216"/>
      <c r="N22" s="215"/>
      <c r="O22" s="216"/>
      <c r="P22" s="217"/>
      <c r="Q22" s="216"/>
      <c r="R22" s="216"/>
      <c r="S22" s="217"/>
      <c r="T22" s="215"/>
      <c r="U22" s="75"/>
      <c r="V22" s="76"/>
      <c r="W22" s="77"/>
      <c r="X22" s="75"/>
      <c r="Y22" s="217"/>
      <c r="Z22" s="215"/>
      <c r="AA22" s="216"/>
      <c r="AB22" s="217"/>
      <c r="AC22" s="215"/>
      <c r="AD22" s="216"/>
      <c r="AE22" s="217"/>
      <c r="AF22" s="215"/>
      <c r="AG22" s="216"/>
      <c r="AH22" s="217"/>
      <c r="AI22" s="215"/>
      <c r="AJ22" s="216"/>
      <c r="AK22" s="217"/>
      <c r="AL22" s="215"/>
      <c r="AM22" s="216"/>
      <c r="AN22" s="217"/>
      <c r="AO22" s="215"/>
      <c r="AP22" s="216"/>
      <c r="AQ22" s="217"/>
      <c r="AR22" s="215"/>
      <c r="AS22" s="216"/>
      <c r="AT22" s="217"/>
      <c r="AU22" s="215"/>
      <c r="AV22" s="216"/>
      <c r="AW22" s="217"/>
    </row>
    <row r="23" spans="1:49" s="9" customFormat="1" ht="24.95" customHeight="1" thickBot="1" x14ac:dyDescent="0.25">
      <c r="A23" s="371"/>
      <c r="B23" s="374"/>
      <c r="C23" s="56" t="s">
        <v>87</v>
      </c>
      <c r="D23" s="42">
        <v>20</v>
      </c>
      <c r="E23" s="43">
        <f>F22+1</f>
        <v>42897</v>
      </c>
      <c r="F23" s="43">
        <f>D23+E23</f>
        <v>42917</v>
      </c>
      <c r="G23" s="13"/>
      <c r="H23" s="215"/>
      <c r="I23" s="216"/>
      <c r="J23" s="217"/>
      <c r="K23" s="215"/>
      <c r="L23" s="216"/>
      <c r="M23" s="217"/>
      <c r="N23" s="32"/>
      <c r="O23" s="33"/>
      <c r="P23" s="34"/>
      <c r="Q23" s="215"/>
      <c r="R23" s="216"/>
      <c r="S23" s="217"/>
      <c r="T23" s="215"/>
      <c r="U23" s="75"/>
      <c r="V23" s="76"/>
      <c r="W23" s="77"/>
      <c r="X23" s="75"/>
      <c r="Y23" s="217"/>
      <c r="Z23" s="215"/>
      <c r="AA23" s="216"/>
      <c r="AB23" s="217"/>
      <c r="AC23" s="215"/>
      <c r="AD23" s="216"/>
      <c r="AE23" s="217"/>
      <c r="AF23" s="215"/>
      <c r="AG23" s="216"/>
      <c r="AH23" s="217"/>
      <c r="AI23" s="215"/>
      <c r="AJ23" s="216"/>
      <c r="AK23" s="217"/>
      <c r="AL23" s="215"/>
      <c r="AM23" s="216"/>
      <c r="AN23" s="217"/>
      <c r="AO23" s="215"/>
      <c r="AP23" s="216"/>
      <c r="AQ23" s="217"/>
      <c r="AR23" s="215"/>
      <c r="AS23" s="216"/>
      <c r="AT23" s="217"/>
      <c r="AU23" s="215"/>
      <c r="AV23" s="216"/>
      <c r="AW23" s="217"/>
    </row>
    <row r="24" spans="1:49" s="9" customFormat="1" ht="24.95" customHeight="1" thickBot="1" x14ac:dyDescent="0.25">
      <c r="A24" s="371"/>
      <c r="B24" s="374"/>
      <c r="C24" s="56" t="s">
        <v>47</v>
      </c>
      <c r="D24" s="42">
        <v>12</v>
      </c>
      <c r="E24" s="43">
        <f>F24-D24</f>
        <v>42905</v>
      </c>
      <c r="F24" s="43">
        <f>F23</f>
        <v>42917</v>
      </c>
      <c r="G24" s="13"/>
      <c r="H24" s="215"/>
      <c r="I24" s="216"/>
      <c r="J24" s="217"/>
      <c r="K24" s="215"/>
      <c r="L24" s="216"/>
      <c r="M24" s="217"/>
      <c r="N24" s="215"/>
      <c r="O24" s="216"/>
      <c r="P24" s="217"/>
      <c r="Q24" s="215"/>
      <c r="R24" s="216"/>
      <c r="S24" s="217"/>
      <c r="T24" s="215"/>
      <c r="U24" s="75"/>
      <c r="V24" s="76"/>
      <c r="W24" s="77"/>
      <c r="X24" s="75"/>
      <c r="Y24" s="217"/>
      <c r="Z24" s="215"/>
      <c r="AA24" s="216"/>
      <c r="AB24" s="217"/>
      <c r="AC24" s="215"/>
      <c r="AD24" s="216"/>
      <c r="AE24" s="217"/>
      <c r="AF24" s="215"/>
      <c r="AG24" s="216"/>
      <c r="AH24" s="217"/>
      <c r="AI24" s="215"/>
      <c r="AJ24" s="216"/>
      <c r="AK24" s="217"/>
      <c r="AL24" s="215"/>
      <c r="AM24" s="216"/>
      <c r="AN24" s="217"/>
      <c r="AO24" s="215"/>
      <c r="AP24" s="216"/>
      <c r="AQ24" s="217"/>
      <c r="AR24" s="215"/>
      <c r="AS24" s="216"/>
      <c r="AT24" s="217"/>
      <c r="AU24" s="215"/>
      <c r="AV24" s="216"/>
      <c r="AW24" s="217"/>
    </row>
    <row r="25" spans="1:49" s="9" customFormat="1" ht="24.95" customHeight="1" thickBot="1" x14ac:dyDescent="0.25">
      <c r="A25" s="371"/>
      <c r="B25" s="374"/>
      <c r="C25" s="56" t="s">
        <v>96</v>
      </c>
      <c r="D25" s="42">
        <v>5</v>
      </c>
      <c r="E25" s="43">
        <f>F31+1</f>
        <v>42770</v>
      </c>
      <c r="F25" s="43">
        <f>E25+D25</f>
        <v>42775</v>
      </c>
      <c r="G25" s="13"/>
      <c r="H25" s="215"/>
      <c r="I25" s="216"/>
      <c r="J25" s="217"/>
      <c r="K25" s="215"/>
      <c r="L25" s="216"/>
      <c r="M25" s="217"/>
      <c r="N25" s="215"/>
      <c r="O25" s="216"/>
      <c r="P25" s="217"/>
      <c r="Q25" s="215"/>
      <c r="R25" s="216"/>
      <c r="S25" s="217"/>
      <c r="T25" s="215"/>
      <c r="U25" s="75"/>
      <c r="V25" s="76"/>
      <c r="W25" s="77"/>
      <c r="X25" s="75"/>
      <c r="Y25" s="217"/>
      <c r="Z25" s="215"/>
      <c r="AA25" s="216"/>
      <c r="AB25" s="217"/>
      <c r="AC25" s="215"/>
      <c r="AD25" s="216"/>
      <c r="AE25" s="217"/>
      <c r="AF25" s="215"/>
      <c r="AG25" s="216"/>
      <c r="AH25" s="217"/>
      <c r="AI25" s="215"/>
      <c r="AJ25" s="216"/>
      <c r="AK25" s="217"/>
      <c r="AL25" s="215"/>
      <c r="AM25" s="216"/>
      <c r="AN25" s="217"/>
      <c r="AO25" s="215"/>
      <c r="AP25" s="216"/>
      <c r="AQ25" s="217"/>
      <c r="AR25" s="215"/>
      <c r="AS25" s="216"/>
      <c r="AT25" s="217"/>
      <c r="AU25" s="215"/>
      <c r="AV25" s="216"/>
      <c r="AW25" s="217"/>
    </row>
    <row r="26" spans="1:49" s="9" customFormat="1" ht="24.95" customHeight="1" thickBot="1" x14ac:dyDescent="0.25">
      <c r="A26" s="371"/>
      <c r="B26" s="374"/>
      <c r="C26" s="56" t="s">
        <v>103</v>
      </c>
      <c r="D26" s="42">
        <v>5</v>
      </c>
      <c r="E26" s="43">
        <f>E32</f>
        <v>42770</v>
      </c>
      <c r="F26" s="43">
        <f>E26+D26</f>
        <v>42775</v>
      </c>
      <c r="G26" s="13"/>
      <c r="H26" s="215"/>
      <c r="I26" s="216"/>
      <c r="J26" s="217"/>
      <c r="K26" s="215"/>
      <c r="L26" s="216"/>
      <c r="M26" s="217"/>
      <c r="N26" s="215"/>
      <c r="O26" s="216"/>
      <c r="P26" s="217"/>
      <c r="Q26" s="215"/>
      <c r="R26" s="216"/>
      <c r="S26" s="217"/>
      <c r="T26" s="215"/>
      <c r="U26" s="75"/>
      <c r="V26" s="76"/>
      <c r="W26" s="77"/>
      <c r="X26" s="75"/>
      <c r="Y26" s="217"/>
      <c r="Z26" s="215"/>
      <c r="AA26" s="216"/>
      <c r="AB26" s="217"/>
      <c r="AC26" s="215"/>
      <c r="AD26" s="216"/>
      <c r="AE26" s="217"/>
      <c r="AF26" s="215"/>
      <c r="AG26" s="216"/>
      <c r="AH26" s="217"/>
      <c r="AI26" s="215"/>
      <c r="AJ26" s="216"/>
      <c r="AK26" s="217"/>
      <c r="AL26" s="215"/>
      <c r="AM26" s="216"/>
      <c r="AN26" s="217"/>
      <c r="AO26" s="215"/>
      <c r="AP26" s="216"/>
      <c r="AQ26" s="217"/>
      <c r="AR26" s="215"/>
      <c r="AS26" s="216"/>
      <c r="AT26" s="217"/>
      <c r="AU26" s="215"/>
      <c r="AV26" s="216"/>
      <c r="AW26" s="217"/>
    </row>
    <row r="27" spans="1:49" s="9" customFormat="1" ht="40.5" customHeight="1" thickBot="1" x14ac:dyDescent="0.25">
      <c r="A27" s="371"/>
      <c r="B27" s="374"/>
      <c r="C27" s="146" t="s">
        <v>141</v>
      </c>
      <c r="D27" s="24">
        <f>F27-E27</f>
        <v>40</v>
      </c>
      <c r="E27" s="25">
        <f>F18+1</f>
        <v>42830</v>
      </c>
      <c r="F27" s="25">
        <v>42870</v>
      </c>
      <c r="G27" s="13"/>
      <c r="H27" s="215"/>
      <c r="I27" s="216"/>
      <c r="J27" s="217"/>
      <c r="K27" s="215"/>
      <c r="L27" s="216"/>
      <c r="M27" s="217"/>
      <c r="N27" s="215"/>
      <c r="O27" s="216"/>
      <c r="P27" s="217"/>
      <c r="Q27" s="215"/>
      <c r="R27" s="216"/>
      <c r="S27" s="217"/>
      <c r="T27" s="215"/>
      <c r="U27" s="75"/>
      <c r="V27" s="76"/>
      <c r="W27" s="77"/>
      <c r="X27" s="75"/>
      <c r="Y27" s="217"/>
      <c r="Z27" s="215"/>
      <c r="AA27" s="216"/>
      <c r="AB27" s="217"/>
      <c r="AC27" s="215"/>
      <c r="AD27" s="216"/>
      <c r="AE27" s="217"/>
      <c r="AF27" s="215"/>
      <c r="AG27" s="216"/>
      <c r="AH27" s="217"/>
      <c r="AI27" s="215"/>
      <c r="AJ27" s="216"/>
      <c r="AK27" s="217"/>
      <c r="AL27" s="215"/>
      <c r="AM27" s="216"/>
      <c r="AN27" s="217"/>
      <c r="AO27" s="215"/>
      <c r="AP27" s="216"/>
      <c r="AQ27" s="217"/>
      <c r="AR27" s="215"/>
      <c r="AS27" s="216"/>
      <c r="AT27" s="217"/>
      <c r="AU27" s="215"/>
      <c r="AV27" s="216"/>
      <c r="AW27" s="217"/>
    </row>
    <row r="28" spans="1:49" s="9" customFormat="1" ht="40.5" customHeight="1" thickBot="1" x14ac:dyDescent="0.25">
      <c r="A28" s="371"/>
      <c r="B28" s="374"/>
      <c r="C28" s="56" t="s">
        <v>99</v>
      </c>
      <c r="D28" s="24">
        <v>14</v>
      </c>
      <c r="E28" s="25">
        <f>F27+1</f>
        <v>42871</v>
      </c>
      <c r="F28" s="25">
        <f>E28+D28</f>
        <v>42885</v>
      </c>
      <c r="G28" s="13"/>
      <c r="H28" s="215"/>
      <c r="I28" s="216"/>
      <c r="J28" s="217"/>
      <c r="K28" s="215"/>
      <c r="L28" s="216"/>
      <c r="M28" s="217"/>
      <c r="N28" s="215"/>
      <c r="O28" s="216"/>
      <c r="P28" s="217"/>
      <c r="Q28" s="215"/>
      <c r="R28" s="216"/>
      <c r="S28" s="217"/>
      <c r="T28" s="215"/>
      <c r="U28" s="75"/>
      <c r="V28" s="76"/>
      <c r="W28" s="77"/>
      <c r="X28" s="75"/>
      <c r="Y28" s="217"/>
      <c r="Z28" s="215"/>
      <c r="AA28" s="216"/>
      <c r="AB28" s="217"/>
      <c r="AC28" s="215"/>
      <c r="AD28" s="216"/>
      <c r="AE28" s="217"/>
      <c r="AF28" s="215"/>
      <c r="AG28" s="216"/>
      <c r="AH28" s="217"/>
      <c r="AI28" s="215"/>
      <c r="AJ28" s="216"/>
      <c r="AK28" s="217"/>
      <c r="AL28" s="215"/>
      <c r="AM28" s="216"/>
      <c r="AN28" s="217"/>
      <c r="AO28" s="215"/>
      <c r="AP28" s="216"/>
      <c r="AQ28" s="217"/>
      <c r="AR28" s="215"/>
      <c r="AS28" s="216"/>
      <c r="AT28" s="217"/>
      <c r="AU28" s="215"/>
      <c r="AV28" s="216"/>
      <c r="AW28" s="217"/>
    </row>
    <row r="29" spans="1:49" s="9" customFormat="1" ht="40.5" customHeight="1" thickBot="1" x14ac:dyDescent="0.25">
      <c r="A29" s="371"/>
      <c r="B29" s="374"/>
      <c r="C29" s="218" t="s">
        <v>66</v>
      </c>
      <c r="D29" s="24">
        <v>10</v>
      </c>
      <c r="E29" s="25">
        <v>42745</v>
      </c>
      <c r="F29" s="25">
        <f>E29+D29</f>
        <v>42755</v>
      </c>
      <c r="G29" s="13"/>
      <c r="H29" s="215"/>
      <c r="I29" s="216"/>
      <c r="J29" s="217"/>
      <c r="K29" s="215"/>
      <c r="L29" s="216"/>
      <c r="M29" s="217"/>
      <c r="N29" s="215"/>
      <c r="O29" s="216"/>
      <c r="P29" s="217"/>
      <c r="Q29" s="215"/>
      <c r="R29" s="216"/>
      <c r="S29" s="217"/>
      <c r="T29" s="215"/>
      <c r="U29" s="75"/>
      <c r="V29" s="76"/>
      <c r="W29" s="77"/>
      <c r="X29" s="75"/>
      <c r="Y29" s="217"/>
      <c r="Z29" s="215"/>
      <c r="AA29" s="216"/>
      <c r="AB29" s="217"/>
      <c r="AC29" s="215"/>
      <c r="AD29" s="216"/>
      <c r="AE29" s="217"/>
      <c r="AF29" s="215"/>
      <c r="AG29" s="216"/>
      <c r="AH29" s="217"/>
      <c r="AI29" s="215"/>
      <c r="AJ29" s="216"/>
      <c r="AK29" s="217"/>
      <c r="AL29" s="215"/>
      <c r="AM29" s="216"/>
      <c r="AN29" s="217"/>
      <c r="AO29" s="215"/>
      <c r="AP29" s="216"/>
      <c r="AQ29" s="217"/>
      <c r="AR29" s="215"/>
      <c r="AS29" s="216"/>
      <c r="AT29" s="217"/>
      <c r="AU29" s="215"/>
      <c r="AV29" s="216"/>
      <c r="AW29" s="217"/>
    </row>
    <row r="30" spans="1:49" s="9" customFormat="1" ht="24.95" customHeight="1" thickBot="1" x14ac:dyDescent="0.25">
      <c r="A30" s="371"/>
      <c r="B30" s="374"/>
      <c r="C30" s="56" t="s">
        <v>67</v>
      </c>
      <c r="D30" s="24">
        <v>5</v>
      </c>
      <c r="E30" s="25">
        <f>F29+1</f>
        <v>42756</v>
      </c>
      <c r="F30" s="25">
        <f>E30+D30</f>
        <v>42761</v>
      </c>
      <c r="G30" s="13"/>
      <c r="H30" s="215"/>
      <c r="I30" s="216"/>
      <c r="J30" s="217"/>
      <c r="K30" s="215"/>
      <c r="L30" s="216"/>
      <c r="M30" s="217"/>
      <c r="N30" s="215"/>
      <c r="O30" s="216"/>
      <c r="P30" s="217"/>
      <c r="Q30" s="215"/>
      <c r="R30" s="216"/>
      <c r="S30" s="217"/>
      <c r="T30" s="215"/>
      <c r="U30" s="75"/>
      <c r="V30" s="76"/>
      <c r="W30" s="77"/>
      <c r="X30" s="75"/>
      <c r="Y30" s="217"/>
      <c r="Z30" s="215"/>
      <c r="AA30" s="216"/>
      <c r="AB30" s="217"/>
      <c r="AC30" s="215"/>
      <c r="AD30" s="216"/>
      <c r="AE30" s="217"/>
      <c r="AF30" s="215"/>
      <c r="AG30" s="216"/>
      <c r="AH30" s="217"/>
      <c r="AI30" s="215"/>
      <c r="AJ30" s="216"/>
      <c r="AK30" s="217"/>
      <c r="AL30" s="215"/>
      <c r="AM30" s="216"/>
      <c r="AN30" s="217"/>
      <c r="AO30" s="215"/>
      <c r="AP30" s="216"/>
      <c r="AQ30" s="217"/>
      <c r="AR30" s="215"/>
      <c r="AS30" s="216"/>
      <c r="AT30" s="217"/>
      <c r="AU30" s="215"/>
      <c r="AV30" s="216"/>
      <c r="AW30" s="217"/>
    </row>
    <row r="31" spans="1:49" s="9" customFormat="1" ht="24.95" customHeight="1" thickBot="1" x14ac:dyDescent="0.25">
      <c r="A31" s="371"/>
      <c r="B31" s="374"/>
      <c r="C31" s="56" t="s">
        <v>98</v>
      </c>
      <c r="D31" s="24">
        <v>7</v>
      </c>
      <c r="E31" s="25">
        <f>F30+1</f>
        <v>42762</v>
      </c>
      <c r="F31" s="25">
        <f>D31+E31</f>
        <v>42769</v>
      </c>
      <c r="G31" s="13"/>
      <c r="H31" s="215"/>
      <c r="I31" s="216"/>
      <c r="J31" s="217"/>
      <c r="K31" s="215"/>
      <c r="L31" s="216"/>
      <c r="M31" s="217"/>
      <c r="N31" s="215"/>
      <c r="O31" s="216"/>
      <c r="P31" s="217"/>
      <c r="Q31" s="215"/>
      <c r="R31" s="216"/>
      <c r="S31" s="217"/>
      <c r="T31" s="215"/>
      <c r="U31" s="75"/>
      <c r="V31" s="76"/>
      <c r="W31" s="77"/>
      <c r="X31" s="75"/>
      <c r="Y31" s="217"/>
      <c r="Z31" s="215"/>
      <c r="AA31" s="216"/>
      <c r="AB31" s="217"/>
      <c r="AC31" s="215"/>
      <c r="AD31" s="216"/>
      <c r="AE31" s="217"/>
      <c r="AF31" s="215"/>
      <c r="AG31" s="216"/>
      <c r="AH31" s="217"/>
      <c r="AI31" s="215"/>
      <c r="AJ31" s="216"/>
      <c r="AK31" s="217"/>
      <c r="AL31" s="215"/>
      <c r="AM31" s="216"/>
      <c r="AN31" s="217"/>
      <c r="AO31" s="215"/>
      <c r="AP31" s="216"/>
      <c r="AQ31" s="217"/>
      <c r="AR31" s="215"/>
      <c r="AS31" s="216"/>
      <c r="AT31" s="217"/>
      <c r="AU31" s="215"/>
      <c r="AV31" s="216"/>
      <c r="AW31" s="217"/>
    </row>
    <row r="32" spans="1:49" s="9" customFormat="1" ht="24.95" customHeight="1" thickBot="1" x14ac:dyDescent="0.25">
      <c r="A32" s="372"/>
      <c r="B32" s="375"/>
      <c r="C32" s="56" t="s">
        <v>99</v>
      </c>
      <c r="D32" s="24">
        <v>14</v>
      </c>
      <c r="E32" s="25">
        <f>F31+1</f>
        <v>42770</v>
      </c>
      <c r="F32" s="25">
        <f>D32+E32</f>
        <v>42784</v>
      </c>
      <c r="G32" s="13"/>
      <c r="H32" s="32"/>
      <c r="I32" s="33"/>
      <c r="J32" s="34"/>
      <c r="K32" s="32"/>
      <c r="L32" s="33"/>
      <c r="M32" s="34"/>
      <c r="N32" s="32"/>
      <c r="O32" s="33"/>
      <c r="P32" s="34"/>
      <c r="Q32" s="32"/>
      <c r="R32" s="33"/>
      <c r="S32" s="34"/>
      <c r="T32" s="32"/>
      <c r="U32" s="81"/>
      <c r="V32" s="82"/>
      <c r="W32" s="83"/>
      <c r="X32" s="81"/>
      <c r="Y32" s="34"/>
      <c r="Z32" s="32"/>
      <c r="AA32" s="33"/>
      <c r="AB32" s="34"/>
      <c r="AC32" s="32"/>
      <c r="AD32" s="33"/>
      <c r="AE32" s="34"/>
      <c r="AF32" s="32"/>
      <c r="AG32" s="33"/>
      <c r="AH32" s="34"/>
      <c r="AI32" s="32"/>
      <c r="AJ32" s="33"/>
      <c r="AK32" s="34"/>
      <c r="AL32" s="32"/>
      <c r="AM32" s="33"/>
      <c r="AN32" s="34"/>
      <c r="AO32" s="32"/>
      <c r="AP32" s="33"/>
      <c r="AQ32" s="34"/>
      <c r="AR32" s="32"/>
      <c r="AS32" s="33"/>
      <c r="AT32" s="34"/>
      <c r="AU32" s="32"/>
      <c r="AV32" s="33"/>
      <c r="AW32" s="34"/>
    </row>
    <row r="33" spans="1:49" s="9" customFormat="1" x14ac:dyDescent="0.2">
      <c r="A33" s="28"/>
      <c r="B33" s="29"/>
      <c r="C33" s="30"/>
      <c r="D33" s="22"/>
      <c r="E33" s="7"/>
      <c r="F33" s="7"/>
      <c r="G33" s="22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</row>
    <row r="34" spans="1:49" ht="42" customHeight="1" thickBot="1" x14ac:dyDescent="0.25">
      <c r="A34" s="26"/>
      <c r="B34" s="369" t="s">
        <v>124</v>
      </c>
      <c r="C34" s="369"/>
      <c r="D34" s="369"/>
      <c r="E34" s="369"/>
      <c r="F34" s="369"/>
      <c r="G34" s="23"/>
      <c r="H34" s="23"/>
      <c r="I34" s="23"/>
      <c r="J34" s="23"/>
      <c r="K34" s="23"/>
      <c r="L34" s="23"/>
      <c r="M34" s="23"/>
      <c r="N34" s="368"/>
      <c r="O34" s="368"/>
      <c r="P34" s="368"/>
      <c r="Q34" s="368"/>
      <c r="R34" s="368"/>
      <c r="S34" s="368"/>
      <c r="T34" s="368"/>
      <c r="U34" s="23"/>
      <c r="V34" s="23"/>
      <c r="W34" s="23"/>
      <c r="X34" s="23"/>
      <c r="Y34" s="23"/>
    </row>
    <row r="35" spans="1:49" ht="26.25" customHeight="1" x14ac:dyDescent="0.2">
      <c r="B35" s="99"/>
      <c r="C35" s="193" t="s">
        <v>71</v>
      </c>
      <c r="D35" s="100" t="s">
        <v>70</v>
      </c>
      <c r="E35" s="100" t="s">
        <v>72</v>
      </c>
      <c r="F35" s="101" t="s">
        <v>73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49" ht="24" x14ac:dyDescent="0.2">
      <c r="B36" s="102">
        <v>1</v>
      </c>
      <c r="C36" s="103" t="s">
        <v>45</v>
      </c>
      <c r="D36" s="104">
        <v>1</v>
      </c>
      <c r="E36" s="105">
        <v>12918611</v>
      </c>
      <c r="F36" s="106">
        <f>E36*D36</f>
        <v>12918611</v>
      </c>
    </row>
    <row r="37" spans="1:49" ht="24" x14ac:dyDescent="0.2">
      <c r="B37" s="107">
        <v>2</v>
      </c>
      <c r="C37" s="108" t="s">
        <v>49</v>
      </c>
      <c r="D37" s="104">
        <v>1</v>
      </c>
      <c r="E37" s="105">
        <v>2600951</v>
      </c>
      <c r="F37" s="106">
        <f t="shared" ref="F37:F59" si="1">E37*D37</f>
        <v>2600951</v>
      </c>
    </row>
    <row r="38" spans="1:49" ht="24" x14ac:dyDescent="0.2">
      <c r="B38" s="107">
        <v>3</v>
      </c>
      <c r="C38" s="108" t="s">
        <v>100</v>
      </c>
      <c r="D38" s="104">
        <v>900</v>
      </c>
      <c r="E38" s="105">
        <v>111471</v>
      </c>
      <c r="F38" s="106">
        <f t="shared" si="1"/>
        <v>100323900</v>
      </c>
      <c r="M38" s="2" t="s">
        <v>30</v>
      </c>
    </row>
    <row r="39" spans="1:49" ht="24" x14ac:dyDescent="0.2">
      <c r="B39" s="107">
        <v>4</v>
      </c>
      <c r="C39" s="108" t="s">
        <v>150</v>
      </c>
      <c r="D39" s="104">
        <v>2</v>
      </c>
      <c r="E39" s="105">
        <v>1542727</v>
      </c>
      <c r="F39" s="106">
        <f t="shared" si="1"/>
        <v>3085454</v>
      </c>
      <c r="M39" s="2"/>
    </row>
    <row r="40" spans="1:49" ht="24" customHeight="1" x14ac:dyDescent="0.2">
      <c r="B40" s="107">
        <v>5</v>
      </c>
      <c r="C40" s="194" t="s">
        <v>153</v>
      </c>
      <c r="D40" s="104">
        <v>1</v>
      </c>
      <c r="E40" s="105">
        <v>1553522</v>
      </c>
      <c r="F40" s="106">
        <f t="shared" si="1"/>
        <v>1553522</v>
      </c>
      <c r="M40" s="2"/>
    </row>
    <row r="41" spans="1:49" ht="24" customHeight="1" x14ac:dyDescent="0.2">
      <c r="B41" s="107">
        <v>6</v>
      </c>
      <c r="C41" s="218" t="s">
        <v>155</v>
      </c>
      <c r="D41" s="104">
        <v>7</v>
      </c>
      <c r="E41" s="105">
        <v>635121</v>
      </c>
      <c r="F41" s="106">
        <f t="shared" si="1"/>
        <v>4445847</v>
      </c>
      <c r="M41" s="2"/>
    </row>
    <row r="42" spans="1:49" ht="24" customHeight="1" x14ac:dyDescent="0.2">
      <c r="B42" s="107">
        <v>7</v>
      </c>
      <c r="C42" s="194" t="s">
        <v>93</v>
      </c>
      <c r="D42" s="104">
        <v>1</v>
      </c>
      <c r="E42" s="105">
        <v>2600951</v>
      </c>
      <c r="F42" s="106">
        <f t="shared" si="1"/>
        <v>2600951</v>
      </c>
      <c r="M42" s="2"/>
    </row>
    <row r="43" spans="1:49" ht="24" x14ac:dyDescent="0.2">
      <c r="B43" s="107">
        <v>8</v>
      </c>
      <c r="C43" s="194" t="s">
        <v>94</v>
      </c>
      <c r="D43" s="104">
        <v>900</v>
      </c>
      <c r="E43" s="105">
        <v>108606</v>
      </c>
      <c r="F43" s="106">
        <f t="shared" si="1"/>
        <v>97745400</v>
      </c>
      <c r="M43" s="2"/>
    </row>
    <row r="44" spans="1:49" ht="24" x14ac:dyDescent="0.2">
      <c r="B44" s="107">
        <v>9</v>
      </c>
      <c r="C44" s="108" t="s">
        <v>154</v>
      </c>
      <c r="D44" s="104">
        <v>2</v>
      </c>
      <c r="E44" s="105">
        <v>1542727</v>
      </c>
      <c r="F44" s="106">
        <f t="shared" si="1"/>
        <v>3085454</v>
      </c>
      <c r="M44" s="2"/>
    </row>
    <row r="45" spans="1:49" ht="24" x14ac:dyDescent="0.2">
      <c r="B45" s="107">
        <v>10</v>
      </c>
      <c r="C45" s="108" t="s">
        <v>156</v>
      </c>
      <c r="D45" s="104">
        <v>1</v>
      </c>
      <c r="E45" s="105">
        <v>1553522</v>
      </c>
      <c r="F45" s="106">
        <f t="shared" si="1"/>
        <v>1553522</v>
      </c>
      <c r="M45" s="2"/>
    </row>
    <row r="46" spans="1:49" ht="24" x14ac:dyDescent="0.2">
      <c r="B46" s="107">
        <v>11</v>
      </c>
      <c r="C46" s="108" t="s">
        <v>87</v>
      </c>
      <c r="D46" s="104">
        <v>1</v>
      </c>
      <c r="E46" s="105">
        <v>13761201</v>
      </c>
      <c r="F46" s="106">
        <f t="shared" si="1"/>
        <v>13761201</v>
      </c>
      <c r="M46" s="2"/>
    </row>
    <row r="47" spans="1:49" ht="24" x14ac:dyDescent="0.2">
      <c r="B47" s="107">
        <v>12</v>
      </c>
      <c r="C47" s="56" t="s">
        <v>47</v>
      </c>
      <c r="D47" s="104">
        <v>1</v>
      </c>
      <c r="E47" s="105">
        <v>0</v>
      </c>
      <c r="F47" s="106">
        <f t="shared" si="1"/>
        <v>0</v>
      </c>
      <c r="M47" s="2"/>
    </row>
    <row r="48" spans="1:49" ht="24" x14ac:dyDescent="0.2">
      <c r="B48" s="107">
        <v>13</v>
      </c>
      <c r="C48" s="108" t="s">
        <v>102</v>
      </c>
      <c r="D48" s="104">
        <v>5</v>
      </c>
      <c r="E48" s="105">
        <v>171768</v>
      </c>
      <c r="F48" s="106">
        <f t="shared" si="1"/>
        <v>858840</v>
      </c>
    </row>
    <row r="49" spans="2:6" ht="24" x14ac:dyDescent="0.2">
      <c r="B49" s="107">
        <v>14</v>
      </c>
      <c r="C49" s="108" t="s">
        <v>110</v>
      </c>
      <c r="D49" s="104">
        <v>5</v>
      </c>
      <c r="E49" s="105">
        <v>171768</v>
      </c>
      <c r="F49" s="106">
        <f t="shared" si="1"/>
        <v>858840</v>
      </c>
    </row>
    <row r="50" spans="2:6" x14ac:dyDescent="0.2">
      <c r="B50" s="107">
        <v>15</v>
      </c>
      <c r="C50" s="108" t="s">
        <v>66</v>
      </c>
      <c r="D50" s="104">
        <v>3</v>
      </c>
      <c r="E50" s="105">
        <v>2750000</v>
      </c>
      <c r="F50" s="106">
        <f t="shared" si="1"/>
        <v>8250000</v>
      </c>
    </row>
    <row r="51" spans="2:6" ht="36" x14ac:dyDescent="0.2">
      <c r="B51" s="107">
        <v>16</v>
      </c>
      <c r="C51" s="108" t="s">
        <v>109</v>
      </c>
      <c r="D51" s="104">
        <v>40</v>
      </c>
      <c r="E51" s="105">
        <v>770000</v>
      </c>
      <c r="F51" s="106">
        <f t="shared" si="1"/>
        <v>30800000</v>
      </c>
    </row>
    <row r="52" spans="2:6" ht="24" x14ac:dyDescent="0.2">
      <c r="B52" s="107">
        <v>17</v>
      </c>
      <c r="C52" s="108" t="s">
        <v>67</v>
      </c>
      <c r="D52" s="104">
        <v>1</v>
      </c>
      <c r="E52" s="105">
        <v>0</v>
      </c>
      <c r="F52" s="106">
        <f t="shared" si="1"/>
        <v>0</v>
      </c>
    </row>
    <row r="53" spans="2:6" ht="24" x14ac:dyDescent="0.2">
      <c r="B53" s="107">
        <v>18</v>
      </c>
      <c r="C53" s="108" t="s">
        <v>108</v>
      </c>
      <c r="D53" s="104">
        <v>1</v>
      </c>
      <c r="E53" s="105">
        <f>91859000+92669000</f>
        <v>184528000</v>
      </c>
      <c r="F53" s="106">
        <f t="shared" si="1"/>
        <v>184528000</v>
      </c>
    </row>
    <row r="54" spans="2:6" ht="36" x14ac:dyDescent="0.2">
      <c r="B54" s="107">
        <v>19</v>
      </c>
      <c r="C54" s="108" t="s">
        <v>107</v>
      </c>
      <c r="D54" s="104">
        <v>1</v>
      </c>
      <c r="E54" s="105">
        <v>6600000</v>
      </c>
      <c r="F54" s="106">
        <f t="shared" si="1"/>
        <v>6600000</v>
      </c>
    </row>
    <row r="55" spans="2:6" ht="24" x14ac:dyDescent="0.2">
      <c r="B55" s="107">
        <v>20</v>
      </c>
      <c r="C55" s="108" t="s">
        <v>80</v>
      </c>
      <c r="D55" s="104">
        <v>2</v>
      </c>
      <c r="E55" s="105">
        <v>8346000</v>
      </c>
      <c r="F55" s="106">
        <f t="shared" si="1"/>
        <v>16692000</v>
      </c>
    </row>
    <row r="56" spans="2:6" x14ac:dyDescent="0.2">
      <c r="B56" s="107">
        <v>21</v>
      </c>
      <c r="C56" s="108" t="s">
        <v>81</v>
      </c>
      <c r="D56" s="104">
        <v>102</v>
      </c>
      <c r="E56" s="105">
        <v>9000</v>
      </c>
      <c r="F56" s="106">
        <f t="shared" si="1"/>
        <v>918000</v>
      </c>
    </row>
    <row r="57" spans="2:6" x14ac:dyDescent="0.2">
      <c r="B57" s="107">
        <v>22</v>
      </c>
      <c r="C57" s="108" t="s">
        <v>151</v>
      </c>
      <c r="D57" s="104">
        <v>14</v>
      </c>
      <c r="E57" s="105">
        <v>80000</v>
      </c>
      <c r="F57" s="106">
        <f t="shared" si="1"/>
        <v>1120000</v>
      </c>
    </row>
    <row r="58" spans="2:6" x14ac:dyDescent="0.2">
      <c r="B58" s="107">
        <v>23</v>
      </c>
      <c r="C58" s="104" t="s">
        <v>82</v>
      </c>
      <c r="D58" s="104">
        <v>1</v>
      </c>
      <c r="E58" s="105">
        <f>2375000*2</f>
        <v>4750000</v>
      </c>
      <c r="F58" s="106">
        <f t="shared" si="1"/>
        <v>4750000</v>
      </c>
    </row>
    <row r="59" spans="2:6" ht="26.25" thickBot="1" x14ac:dyDescent="0.25">
      <c r="B59" s="107">
        <v>24</v>
      </c>
      <c r="C59" s="199" t="s">
        <v>84</v>
      </c>
      <c r="D59" s="196">
        <v>2</v>
      </c>
      <c r="E59" s="197">
        <v>21353000</v>
      </c>
      <c r="F59" s="106">
        <f t="shared" si="1"/>
        <v>42706000</v>
      </c>
    </row>
    <row r="60" spans="2:6" ht="13.5" thickBot="1" x14ac:dyDescent="0.25">
      <c r="B60" s="379" t="s">
        <v>85</v>
      </c>
      <c r="C60" s="380"/>
      <c r="D60" s="380"/>
      <c r="E60" s="381"/>
      <c r="F60" s="113">
        <f>SUM(F36:F59)</f>
        <v>541756493</v>
      </c>
    </row>
    <row r="61" spans="2:6" ht="13.5" thickBot="1" x14ac:dyDescent="0.25">
      <c r="B61" s="379" t="s">
        <v>86</v>
      </c>
      <c r="C61" s="380"/>
      <c r="D61" s="380"/>
      <c r="E61" s="381"/>
      <c r="F61" s="113">
        <f>F60*1.18</f>
        <v>639272661.74000001</v>
      </c>
    </row>
  </sheetData>
  <mergeCells count="192">
    <mergeCell ref="N3:P3"/>
    <mergeCell ref="Q3:S3"/>
    <mergeCell ref="T3:V3"/>
    <mergeCell ref="A3:A4"/>
    <mergeCell ref="B3:B4"/>
    <mergeCell ref="C3:C4"/>
    <mergeCell ref="D3:D4"/>
    <mergeCell ref="E3:E4"/>
    <mergeCell ref="F3:F4"/>
    <mergeCell ref="G3:G4"/>
    <mergeCell ref="H3:J3"/>
    <mergeCell ref="K3:M3"/>
    <mergeCell ref="A1:AE1"/>
    <mergeCell ref="A2:G2"/>
    <mergeCell ref="H2:AQ2"/>
    <mergeCell ref="AO3:AQ3"/>
    <mergeCell ref="AR3:AT3"/>
    <mergeCell ref="H4:J4"/>
    <mergeCell ref="K4:M4"/>
    <mergeCell ref="N4:P4"/>
    <mergeCell ref="Q4:S4"/>
    <mergeCell ref="T4:V4"/>
    <mergeCell ref="Z4:AB4"/>
    <mergeCell ref="AC4:AE4"/>
    <mergeCell ref="AF4:AH4"/>
    <mergeCell ref="W3:Y3"/>
    <mergeCell ref="Z3:AB3"/>
    <mergeCell ref="AC3:AE3"/>
    <mergeCell ref="AF3:AH3"/>
    <mergeCell ref="AI3:AK3"/>
    <mergeCell ref="AL3:AN3"/>
    <mergeCell ref="AI4:AK4"/>
    <mergeCell ref="AL4:AN4"/>
    <mergeCell ref="AO4:AQ4"/>
    <mergeCell ref="AR4:AT4"/>
    <mergeCell ref="AR2:AT2"/>
    <mergeCell ref="H5:J5"/>
    <mergeCell ref="K5:M5"/>
    <mergeCell ref="N5:P5"/>
    <mergeCell ref="Q5:S5"/>
    <mergeCell ref="T5:V5"/>
    <mergeCell ref="W5:Y5"/>
    <mergeCell ref="AR5:AT5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Z5:AB5"/>
    <mergeCell ref="AC5:AE5"/>
    <mergeCell ref="AF5:AH5"/>
    <mergeCell ref="AI5:AK5"/>
    <mergeCell ref="AL5:AN5"/>
    <mergeCell ref="AO5:AQ5"/>
    <mergeCell ref="AI6:AK6"/>
    <mergeCell ref="AL6:AN6"/>
    <mergeCell ref="AC8:AE8"/>
    <mergeCell ref="AF8:AH8"/>
    <mergeCell ref="AO6:AQ6"/>
    <mergeCell ref="AR6:AT6"/>
    <mergeCell ref="H7:J7"/>
    <mergeCell ref="K7:M7"/>
    <mergeCell ref="N7:P7"/>
    <mergeCell ref="Q7:S7"/>
    <mergeCell ref="T7:V7"/>
    <mergeCell ref="W7:Y7"/>
    <mergeCell ref="AR7:AT7"/>
    <mergeCell ref="Z7:AB7"/>
    <mergeCell ref="AC7:AE7"/>
    <mergeCell ref="AF7:AH7"/>
    <mergeCell ref="AI7:AK7"/>
    <mergeCell ref="AL7:AN7"/>
    <mergeCell ref="AO7:AQ7"/>
    <mergeCell ref="AI8:AK8"/>
    <mergeCell ref="AL8:AN8"/>
    <mergeCell ref="AO8:AQ8"/>
    <mergeCell ref="AR8:AT8"/>
    <mergeCell ref="H8:J8"/>
    <mergeCell ref="K8:M8"/>
    <mergeCell ref="N8:P8"/>
    <mergeCell ref="K9:M9"/>
    <mergeCell ref="N9:P9"/>
    <mergeCell ref="Q9:S9"/>
    <mergeCell ref="T9:V9"/>
    <mergeCell ref="W9:Y9"/>
    <mergeCell ref="AR9:AT9"/>
    <mergeCell ref="Z9:AB9"/>
    <mergeCell ref="AC9:AE9"/>
    <mergeCell ref="AF9:AH9"/>
    <mergeCell ref="AI9:AK9"/>
    <mergeCell ref="AL9:AN9"/>
    <mergeCell ref="AO9:AQ9"/>
    <mergeCell ref="Q8:S8"/>
    <mergeCell ref="T8:V8"/>
    <mergeCell ref="W8:Y8"/>
    <mergeCell ref="Z8:AB8"/>
    <mergeCell ref="AI10:AK10"/>
    <mergeCell ref="AL10:AN10"/>
    <mergeCell ref="AO10:AQ10"/>
    <mergeCell ref="AR10:AT10"/>
    <mergeCell ref="D11:F11"/>
    <mergeCell ref="H11:J11"/>
    <mergeCell ref="K11:M11"/>
    <mergeCell ref="N11:P11"/>
    <mergeCell ref="Q11:S11"/>
    <mergeCell ref="T11:V11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H9:J9"/>
    <mergeCell ref="A12:A32"/>
    <mergeCell ref="B12:B32"/>
    <mergeCell ref="H12:J12"/>
    <mergeCell ref="K12:M12"/>
    <mergeCell ref="N12:P12"/>
    <mergeCell ref="Q12:S12"/>
    <mergeCell ref="Z12:AB12"/>
    <mergeCell ref="AC12:AE12"/>
    <mergeCell ref="W11:Y11"/>
    <mergeCell ref="Z11:AB11"/>
    <mergeCell ref="AC11:AE11"/>
    <mergeCell ref="AL12:AN12"/>
    <mergeCell ref="AO12:AQ12"/>
    <mergeCell ref="AR12:AT12"/>
    <mergeCell ref="H13:J13"/>
    <mergeCell ref="K13:M13"/>
    <mergeCell ref="N13:P13"/>
    <mergeCell ref="Q13:S13"/>
    <mergeCell ref="Z13:AB13"/>
    <mergeCell ref="AO11:AQ11"/>
    <mergeCell ref="AR11:AT11"/>
    <mergeCell ref="AF11:AH11"/>
    <mergeCell ref="AI11:AK11"/>
    <mergeCell ref="AL11:AN11"/>
    <mergeCell ref="B60:E60"/>
    <mergeCell ref="B61:E61"/>
    <mergeCell ref="AU2:AW2"/>
    <mergeCell ref="AU3:AW3"/>
    <mergeCell ref="AU4:AW4"/>
    <mergeCell ref="AU5:AW5"/>
    <mergeCell ref="AU6:AW6"/>
    <mergeCell ref="AU7:AW7"/>
    <mergeCell ref="AC15:AE15"/>
    <mergeCell ref="AF15:AH15"/>
    <mergeCell ref="AI15:AK15"/>
    <mergeCell ref="AL15:AN15"/>
    <mergeCell ref="AO15:AQ15"/>
    <mergeCell ref="AR15:AT15"/>
    <mergeCell ref="AF14:AH14"/>
    <mergeCell ref="AI14:AK14"/>
    <mergeCell ref="AL14:AN14"/>
    <mergeCell ref="AO14:AQ14"/>
    <mergeCell ref="AR14:AT14"/>
    <mergeCell ref="H15:J15"/>
    <mergeCell ref="K15:M15"/>
    <mergeCell ref="N15:P15"/>
    <mergeCell ref="Q15:S15"/>
    <mergeCell ref="Z15:AB15"/>
    <mergeCell ref="AU14:AW14"/>
    <mergeCell ref="AU15:AW15"/>
    <mergeCell ref="AU8:AW8"/>
    <mergeCell ref="AU9:AW9"/>
    <mergeCell ref="AU10:AW10"/>
    <mergeCell ref="AU11:AW11"/>
    <mergeCell ref="AU12:AW12"/>
    <mergeCell ref="AU13:AW13"/>
    <mergeCell ref="B34:F34"/>
    <mergeCell ref="N34:T34"/>
    <mergeCell ref="H14:J14"/>
    <mergeCell ref="K14:M14"/>
    <mergeCell ref="N14:P14"/>
    <mergeCell ref="Q14:S14"/>
    <mergeCell ref="Z14:AB14"/>
    <mergeCell ref="AC14:AE14"/>
    <mergeCell ref="AC13:AE13"/>
    <mergeCell ref="AF13:AH13"/>
    <mergeCell ref="AI13:AK13"/>
    <mergeCell ref="AL13:AN13"/>
    <mergeCell ref="AO13:AQ13"/>
    <mergeCell ref="AR13:AT13"/>
    <mergeCell ref="AF12:AH12"/>
    <mergeCell ref="AI12:AK12"/>
  </mergeCells>
  <printOptions horizontalCentered="1"/>
  <pageMargins left="0.15748031496062992" right="0.15748031496062992" top="0.94488188976377963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5"/>
  <sheetViews>
    <sheetView view="pageBreakPreview" zoomScale="110" zoomScaleNormal="100" zoomScaleSheetLayoutView="110" workbookViewId="0">
      <selection activeCell="C14" sqref="C14"/>
    </sheetView>
  </sheetViews>
  <sheetFormatPr defaultRowHeight="12.75" x14ac:dyDescent="0.2"/>
  <cols>
    <col min="1" max="1" width="18.42578125" style="1" customWidth="1"/>
    <col min="2" max="2" width="6.7109375" style="1" customWidth="1"/>
    <col min="3" max="3" width="38.7109375" style="1" customWidth="1"/>
    <col min="4" max="4" width="9.7109375" style="1" customWidth="1"/>
    <col min="5" max="5" width="17" style="1" customWidth="1"/>
    <col min="6" max="6" width="15.5703125" style="1" customWidth="1"/>
    <col min="7" max="7" width="8.140625" style="1" customWidth="1"/>
    <col min="8" max="8" width="3" style="1" customWidth="1"/>
    <col min="9" max="9" width="2.28515625" style="1" customWidth="1"/>
    <col min="10" max="10" width="1.28515625" style="1" customWidth="1"/>
    <col min="11" max="11" width="3.140625" style="1" customWidth="1"/>
    <col min="12" max="12" width="2.140625" style="1" customWidth="1"/>
    <col min="13" max="13" width="1.5703125" style="1" customWidth="1"/>
    <col min="14" max="14" width="3.7109375" style="1" customWidth="1"/>
    <col min="15" max="15" width="2.140625" style="1" customWidth="1"/>
    <col min="16" max="16" width="1.28515625" style="1" customWidth="1"/>
    <col min="17" max="17" width="4.140625" style="1" customWidth="1"/>
    <col min="18" max="18" width="1.7109375" style="1" customWidth="1"/>
    <col min="19" max="19" width="1.42578125" style="1" customWidth="1"/>
    <col min="20" max="20" width="3" style="1" customWidth="1"/>
    <col min="21" max="21" width="2.140625" style="1" customWidth="1"/>
    <col min="22" max="22" width="1.28515625" style="1" customWidth="1"/>
    <col min="23" max="23" width="2.42578125" style="1" customWidth="1"/>
    <col min="24" max="25" width="2.140625" style="1" customWidth="1"/>
    <col min="26" max="26" width="4.140625" style="1" customWidth="1"/>
    <col min="27" max="27" width="1.28515625" style="1" customWidth="1"/>
    <col min="28" max="28" width="0.85546875" style="1" customWidth="1"/>
    <col min="29" max="29" width="4.140625" style="1" customWidth="1"/>
    <col min="30" max="30" width="0.85546875" style="1" customWidth="1"/>
    <col min="31" max="31" width="2.140625" style="1" customWidth="1"/>
    <col min="32" max="32" width="4.140625" style="1" customWidth="1"/>
    <col min="33" max="33" width="0.85546875" style="1" customWidth="1"/>
    <col min="34" max="34" width="3.28515625" style="1" customWidth="1"/>
    <col min="35" max="35" width="4.140625" style="1" customWidth="1"/>
    <col min="36" max="36" width="0.85546875" style="1" customWidth="1"/>
    <col min="37" max="37" width="2.7109375" style="1" customWidth="1"/>
    <col min="38" max="38" width="4.140625" style="1" customWidth="1"/>
    <col min="39" max="39" width="0.85546875" style="1" customWidth="1"/>
    <col min="40" max="40" width="2.7109375" style="1" customWidth="1"/>
    <col min="41" max="41" width="4.140625" style="1" customWidth="1"/>
    <col min="42" max="42" width="0.85546875" style="1" customWidth="1"/>
    <col min="43" max="43" width="2.7109375" style="1" customWidth="1"/>
    <col min="44" max="44" width="4.140625" style="1" customWidth="1"/>
    <col min="45" max="45" width="0.85546875" style="1" customWidth="1"/>
    <col min="46" max="46" width="2.7109375" style="1" customWidth="1"/>
    <col min="47" max="16384" width="9.140625" style="1"/>
  </cols>
  <sheetData>
    <row r="1" spans="1:46" ht="39.75" customHeight="1" thickBot="1" x14ac:dyDescent="0.3">
      <c r="A1" s="320" t="s">
        <v>60</v>
      </c>
      <c r="B1" s="320"/>
      <c r="C1" s="320"/>
      <c r="D1" s="320"/>
      <c r="E1" s="320"/>
      <c r="F1" s="320"/>
      <c r="G1" s="320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46" ht="28.5" customHeight="1" thickBot="1" x14ac:dyDescent="0.25">
      <c r="A2" s="337"/>
      <c r="B2" s="338"/>
      <c r="C2" s="338"/>
      <c r="D2" s="338"/>
      <c r="E2" s="338"/>
      <c r="F2" s="338"/>
      <c r="G2" s="339"/>
      <c r="H2" s="356">
        <v>2017</v>
      </c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8"/>
      <c r="AR2" s="376">
        <v>2018</v>
      </c>
      <c r="AS2" s="377"/>
      <c r="AT2" s="378"/>
    </row>
    <row r="3" spans="1:46" ht="12.75" customHeight="1" thickBot="1" x14ac:dyDescent="0.25">
      <c r="A3" s="340" t="s">
        <v>31</v>
      </c>
      <c r="B3" s="342" t="s">
        <v>32</v>
      </c>
      <c r="C3" s="344" t="s">
        <v>33</v>
      </c>
      <c r="D3" s="344" t="s">
        <v>34</v>
      </c>
      <c r="E3" s="346" t="s">
        <v>35</v>
      </c>
      <c r="F3" s="344" t="s">
        <v>36</v>
      </c>
      <c r="G3" s="348" t="s">
        <v>50</v>
      </c>
      <c r="H3" s="353" t="s">
        <v>0</v>
      </c>
      <c r="I3" s="354"/>
      <c r="J3" s="355"/>
      <c r="K3" s="353" t="s">
        <v>1</v>
      </c>
      <c r="L3" s="354"/>
      <c r="M3" s="355"/>
      <c r="N3" s="353" t="s">
        <v>2</v>
      </c>
      <c r="O3" s="354"/>
      <c r="P3" s="355"/>
      <c r="Q3" s="354" t="s">
        <v>3</v>
      </c>
      <c r="R3" s="354"/>
      <c r="S3" s="354"/>
      <c r="T3" s="353" t="s">
        <v>4</v>
      </c>
      <c r="U3" s="354"/>
      <c r="V3" s="355"/>
      <c r="W3" s="354" t="s">
        <v>5</v>
      </c>
      <c r="X3" s="354"/>
      <c r="Y3" s="354"/>
      <c r="Z3" s="353" t="s">
        <v>6</v>
      </c>
      <c r="AA3" s="354"/>
      <c r="AB3" s="355"/>
      <c r="AC3" s="359" t="s">
        <v>7</v>
      </c>
      <c r="AD3" s="360"/>
      <c r="AE3" s="361"/>
      <c r="AF3" s="359" t="s">
        <v>52</v>
      </c>
      <c r="AG3" s="360"/>
      <c r="AH3" s="361"/>
      <c r="AI3" s="359" t="s">
        <v>53</v>
      </c>
      <c r="AJ3" s="360"/>
      <c r="AK3" s="361"/>
      <c r="AL3" s="359" t="s">
        <v>54</v>
      </c>
      <c r="AM3" s="360"/>
      <c r="AN3" s="361"/>
      <c r="AO3" s="359" t="s">
        <v>55</v>
      </c>
      <c r="AP3" s="360"/>
      <c r="AQ3" s="361"/>
      <c r="AR3" s="359" t="s">
        <v>0</v>
      </c>
      <c r="AS3" s="360"/>
      <c r="AT3" s="361"/>
    </row>
    <row r="4" spans="1:46" ht="76.5" customHeight="1" thickBot="1" x14ac:dyDescent="0.25">
      <c r="A4" s="341"/>
      <c r="B4" s="343"/>
      <c r="C4" s="345"/>
      <c r="D4" s="345"/>
      <c r="E4" s="347"/>
      <c r="F4" s="345"/>
      <c r="G4" s="349"/>
      <c r="H4" s="350" t="s">
        <v>37</v>
      </c>
      <c r="I4" s="351"/>
      <c r="J4" s="352"/>
      <c r="K4" s="350" t="s">
        <v>38</v>
      </c>
      <c r="L4" s="351"/>
      <c r="M4" s="352"/>
      <c r="N4" s="350" t="s">
        <v>39</v>
      </c>
      <c r="O4" s="351"/>
      <c r="P4" s="352"/>
      <c r="Q4" s="350" t="s">
        <v>40</v>
      </c>
      <c r="R4" s="351"/>
      <c r="S4" s="352"/>
      <c r="T4" s="350" t="s">
        <v>41</v>
      </c>
      <c r="U4" s="351"/>
      <c r="V4" s="352"/>
      <c r="W4" s="57" t="s">
        <v>42</v>
      </c>
      <c r="X4" s="58"/>
      <c r="Y4" s="59"/>
      <c r="Z4" s="350" t="s">
        <v>43</v>
      </c>
      <c r="AA4" s="351"/>
      <c r="AB4" s="352"/>
      <c r="AC4" s="362" t="s">
        <v>44</v>
      </c>
      <c r="AD4" s="363"/>
      <c r="AE4" s="364"/>
      <c r="AF4" s="362" t="s">
        <v>51</v>
      </c>
      <c r="AG4" s="363"/>
      <c r="AH4" s="364"/>
      <c r="AI4" s="362" t="s">
        <v>56</v>
      </c>
      <c r="AJ4" s="363"/>
      <c r="AK4" s="364"/>
      <c r="AL4" s="362" t="s">
        <v>57</v>
      </c>
      <c r="AM4" s="363"/>
      <c r="AN4" s="364"/>
      <c r="AO4" s="362" t="s">
        <v>58</v>
      </c>
      <c r="AP4" s="363"/>
      <c r="AQ4" s="364"/>
      <c r="AR4" s="350" t="s">
        <v>37</v>
      </c>
      <c r="AS4" s="351"/>
      <c r="AT4" s="352"/>
    </row>
    <row r="5" spans="1:46" s="9" customFormat="1" ht="13.5" hidden="1" customHeight="1" thickBot="1" x14ac:dyDescent="0.25">
      <c r="A5" s="4"/>
      <c r="B5" s="49"/>
      <c r="C5" s="5" t="s">
        <v>8</v>
      </c>
      <c r="D5" s="6">
        <v>35</v>
      </c>
      <c r="E5" s="7" t="s">
        <v>9</v>
      </c>
      <c r="F5" s="8" t="s">
        <v>10</v>
      </c>
      <c r="G5" s="6"/>
      <c r="H5" s="328"/>
      <c r="I5" s="329"/>
      <c r="J5" s="330"/>
      <c r="K5" s="328"/>
      <c r="L5" s="329"/>
      <c r="M5" s="330"/>
      <c r="N5" s="328"/>
      <c r="O5" s="329"/>
      <c r="P5" s="330"/>
      <c r="Q5" s="328"/>
      <c r="R5" s="329"/>
      <c r="S5" s="330"/>
      <c r="T5" s="328"/>
      <c r="U5" s="329"/>
      <c r="V5" s="330"/>
      <c r="W5" s="328"/>
      <c r="X5" s="329"/>
      <c r="Y5" s="330"/>
      <c r="Z5" s="328"/>
      <c r="AA5" s="329"/>
      <c r="AB5" s="330"/>
      <c r="AC5" s="328"/>
      <c r="AD5" s="329"/>
      <c r="AE5" s="330"/>
      <c r="AF5" s="328"/>
      <c r="AG5" s="329"/>
      <c r="AH5" s="330"/>
      <c r="AI5" s="328"/>
      <c r="AJ5" s="329"/>
      <c r="AK5" s="330"/>
      <c r="AL5" s="328"/>
      <c r="AM5" s="329"/>
      <c r="AN5" s="330"/>
      <c r="AO5" s="328"/>
      <c r="AP5" s="329"/>
      <c r="AQ5" s="330"/>
      <c r="AR5" s="328"/>
      <c r="AS5" s="329"/>
      <c r="AT5" s="330"/>
    </row>
    <row r="6" spans="1:46" s="9" customFormat="1" ht="13.5" hidden="1" customHeight="1" thickBot="1" x14ac:dyDescent="0.25">
      <c r="A6" s="10"/>
      <c r="B6" s="11"/>
      <c r="C6" s="12" t="s">
        <v>11</v>
      </c>
      <c r="D6" s="13">
        <v>20</v>
      </c>
      <c r="E6" s="12" t="s">
        <v>12</v>
      </c>
      <c r="F6" s="12" t="s">
        <v>13</v>
      </c>
      <c r="G6" s="14"/>
      <c r="H6" s="322"/>
      <c r="I6" s="323"/>
      <c r="J6" s="324"/>
      <c r="K6" s="322"/>
      <c r="L6" s="323"/>
      <c r="M6" s="324"/>
      <c r="N6" s="322"/>
      <c r="O6" s="323"/>
      <c r="P6" s="324"/>
      <c r="Q6" s="322"/>
      <c r="R6" s="323"/>
      <c r="S6" s="324"/>
      <c r="T6" s="322"/>
      <c r="U6" s="323"/>
      <c r="V6" s="324"/>
      <c r="W6" s="322"/>
      <c r="X6" s="323"/>
      <c r="Y6" s="324"/>
      <c r="Z6" s="322"/>
      <c r="AA6" s="323"/>
      <c r="AB6" s="324"/>
      <c r="AC6" s="322"/>
      <c r="AD6" s="323"/>
      <c r="AE6" s="324"/>
      <c r="AF6" s="322"/>
      <c r="AG6" s="323"/>
      <c r="AH6" s="324"/>
      <c r="AI6" s="322"/>
      <c r="AJ6" s="323"/>
      <c r="AK6" s="324"/>
      <c r="AL6" s="322"/>
      <c r="AM6" s="323"/>
      <c r="AN6" s="324"/>
      <c r="AO6" s="322"/>
      <c r="AP6" s="323"/>
      <c r="AQ6" s="324"/>
      <c r="AR6" s="322"/>
      <c r="AS6" s="323"/>
      <c r="AT6" s="324"/>
    </row>
    <row r="7" spans="1:46" s="9" customFormat="1" ht="13.5" hidden="1" customHeight="1" thickBot="1" x14ac:dyDescent="0.25">
      <c r="A7" s="15" t="s">
        <v>14</v>
      </c>
      <c r="B7" s="11">
        <v>1</v>
      </c>
      <c r="C7" s="12" t="s">
        <v>15</v>
      </c>
      <c r="D7" s="13">
        <v>52</v>
      </c>
      <c r="E7" s="12" t="s">
        <v>16</v>
      </c>
      <c r="F7" s="12" t="s">
        <v>17</v>
      </c>
      <c r="G7" s="13"/>
      <c r="H7" s="322"/>
      <c r="I7" s="323"/>
      <c r="J7" s="324"/>
      <c r="K7" s="322"/>
      <c r="L7" s="323"/>
      <c r="M7" s="324"/>
      <c r="N7" s="322"/>
      <c r="O7" s="323"/>
      <c r="P7" s="324"/>
      <c r="Q7" s="322"/>
      <c r="R7" s="323"/>
      <c r="S7" s="324"/>
      <c r="T7" s="322"/>
      <c r="U7" s="323"/>
      <c r="V7" s="324"/>
      <c r="W7" s="322"/>
      <c r="X7" s="323"/>
      <c r="Y7" s="324"/>
      <c r="Z7" s="322"/>
      <c r="AA7" s="323"/>
      <c r="AB7" s="324"/>
      <c r="AC7" s="322"/>
      <c r="AD7" s="323"/>
      <c r="AE7" s="324"/>
      <c r="AF7" s="322"/>
      <c r="AG7" s="323"/>
      <c r="AH7" s="324"/>
      <c r="AI7" s="322"/>
      <c r="AJ7" s="323"/>
      <c r="AK7" s="324"/>
      <c r="AL7" s="322"/>
      <c r="AM7" s="323"/>
      <c r="AN7" s="324"/>
      <c r="AO7" s="322"/>
      <c r="AP7" s="323"/>
      <c r="AQ7" s="324"/>
      <c r="AR7" s="322"/>
      <c r="AS7" s="323"/>
      <c r="AT7" s="324"/>
    </row>
    <row r="8" spans="1:46" s="9" customFormat="1" ht="13.5" hidden="1" customHeight="1" thickBot="1" x14ac:dyDescent="0.25">
      <c r="A8" s="10"/>
      <c r="B8" s="11"/>
      <c r="C8" s="12" t="s">
        <v>18</v>
      </c>
      <c r="D8" s="14">
        <v>58</v>
      </c>
      <c r="E8" s="12" t="s">
        <v>19</v>
      </c>
      <c r="F8" s="12" t="s">
        <v>20</v>
      </c>
      <c r="G8" s="16">
        <v>3300</v>
      </c>
      <c r="H8" s="322"/>
      <c r="I8" s="323"/>
      <c r="J8" s="324"/>
      <c r="K8" s="322"/>
      <c r="L8" s="323"/>
      <c r="M8" s="324"/>
      <c r="N8" s="322"/>
      <c r="O8" s="323"/>
      <c r="P8" s="324"/>
      <c r="Q8" s="322"/>
      <c r="R8" s="323"/>
      <c r="S8" s="324"/>
      <c r="T8" s="322"/>
      <c r="U8" s="323"/>
      <c r="V8" s="324"/>
      <c r="W8" s="322"/>
      <c r="X8" s="323"/>
      <c r="Y8" s="324"/>
      <c r="Z8" s="322"/>
      <c r="AA8" s="323"/>
      <c r="AB8" s="324"/>
      <c r="AC8" s="322"/>
      <c r="AD8" s="323"/>
      <c r="AE8" s="324"/>
      <c r="AF8" s="322"/>
      <c r="AG8" s="323"/>
      <c r="AH8" s="324"/>
      <c r="AI8" s="322"/>
      <c r="AJ8" s="323"/>
      <c r="AK8" s="324"/>
      <c r="AL8" s="322"/>
      <c r="AM8" s="323"/>
      <c r="AN8" s="324"/>
      <c r="AO8" s="322"/>
      <c r="AP8" s="323"/>
      <c r="AQ8" s="324"/>
      <c r="AR8" s="322"/>
      <c r="AS8" s="323"/>
      <c r="AT8" s="324"/>
    </row>
    <row r="9" spans="1:46" s="9" customFormat="1" ht="13.5" hidden="1" customHeight="1" thickBot="1" x14ac:dyDescent="0.25">
      <c r="A9" s="17"/>
      <c r="B9" s="11"/>
      <c r="C9" s="12" t="s">
        <v>21</v>
      </c>
      <c r="D9" s="18">
        <v>60</v>
      </c>
      <c r="E9" s="12" t="s">
        <v>22</v>
      </c>
      <c r="F9" s="12" t="s">
        <v>23</v>
      </c>
      <c r="G9" s="13"/>
      <c r="H9" s="322"/>
      <c r="I9" s="323"/>
      <c r="J9" s="324"/>
      <c r="K9" s="322"/>
      <c r="L9" s="323"/>
      <c r="M9" s="324"/>
      <c r="N9" s="322"/>
      <c r="O9" s="323"/>
      <c r="P9" s="324"/>
      <c r="Q9" s="322"/>
      <c r="R9" s="323"/>
      <c r="S9" s="324"/>
      <c r="T9" s="322"/>
      <c r="U9" s="323"/>
      <c r="V9" s="324"/>
      <c r="W9" s="322"/>
      <c r="X9" s="323"/>
      <c r="Y9" s="324"/>
      <c r="Z9" s="322"/>
      <c r="AA9" s="323"/>
      <c r="AB9" s="324"/>
      <c r="AC9" s="322"/>
      <c r="AD9" s="323"/>
      <c r="AE9" s="324"/>
      <c r="AF9" s="322"/>
      <c r="AG9" s="323"/>
      <c r="AH9" s="324"/>
      <c r="AI9" s="322"/>
      <c r="AJ9" s="323"/>
      <c r="AK9" s="324"/>
      <c r="AL9" s="322"/>
      <c r="AM9" s="323"/>
      <c r="AN9" s="324"/>
      <c r="AO9" s="322"/>
      <c r="AP9" s="323"/>
      <c r="AQ9" s="324"/>
      <c r="AR9" s="322"/>
      <c r="AS9" s="323"/>
      <c r="AT9" s="324"/>
    </row>
    <row r="10" spans="1:46" s="9" customFormat="1" ht="13.5" hidden="1" customHeight="1" thickBot="1" x14ac:dyDescent="0.25">
      <c r="A10" s="10"/>
      <c r="B10" s="11"/>
      <c r="C10" s="12" t="s">
        <v>24</v>
      </c>
      <c r="D10" s="13">
        <v>15</v>
      </c>
      <c r="E10" s="12" t="s">
        <v>25</v>
      </c>
      <c r="F10" s="12" t="s">
        <v>26</v>
      </c>
      <c r="G10" s="14"/>
      <c r="H10" s="322"/>
      <c r="I10" s="323"/>
      <c r="J10" s="324"/>
      <c r="K10" s="322"/>
      <c r="L10" s="323"/>
      <c r="M10" s="324"/>
      <c r="N10" s="322"/>
      <c r="O10" s="323"/>
      <c r="P10" s="324"/>
      <c r="Q10" s="322"/>
      <c r="R10" s="323"/>
      <c r="S10" s="324"/>
      <c r="T10" s="322"/>
      <c r="U10" s="323"/>
      <c r="V10" s="324"/>
      <c r="W10" s="322"/>
      <c r="X10" s="323"/>
      <c r="Y10" s="324"/>
      <c r="Z10" s="322"/>
      <c r="AA10" s="323"/>
      <c r="AB10" s="324"/>
      <c r="AC10" s="322"/>
      <c r="AD10" s="323"/>
      <c r="AE10" s="324"/>
      <c r="AF10" s="322"/>
      <c r="AG10" s="323"/>
      <c r="AH10" s="324"/>
      <c r="AI10" s="322"/>
      <c r="AJ10" s="323"/>
      <c r="AK10" s="324"/>
      <c r="AL10" s="322"/>
      <c r="AM10" s="323"/>
      <c r="AN10" s="324"/>
      <c r="AO10" s="322"/>
      <c r="AP10" s="323"/>
      <c r="AQ10" s="324"/>
      <c r="AR10" s="322"/>
      <c r="AS10" s="323"/>
      <c r="AT10" s="324"/>
    </row>
    <row r="11" spans="1:46" s="9" customFormat="1" ht="13.5" hidden="1" customHeight="1" thickBot="1" x14ac:dyDescent="0.25">
      <c r="A11" s="19" t="s">
        <v>27</v>
      </c>
      <c r="B11" s="20"/>
      <c r="C11" s="55" t="s">
        <v>28</v>
      </c>
      <c r="D11" s="334" t="s">
        <v>29</v>
      </c>
      <c r="E11" s="335"/>
      <c r="F11" s="336"/>
      <c r="G11" s="51"/>
      <c r="H11" s="325"/>
      <c r="I11" s="326"/>
      <c r="J11" s="327"/>
      <c r="K11" s="325"/>
      <c r="L11" s="326"/>
      <c r="M11" s="327"/>
      <c r="N11" s="325"/>
      <c r="O11" s="326"/>
      <c r="P11" s="327"/>
      <c r="Q11" s="325"/>
      <c r="R11" s="326"/>
      <c r="S11" s="327"/>
      <c r="T11" s="325"/>
      <c r="U11" s="326"/>
      <c r="V11" s="327"/>
      <c r="W11" s="325"/>
      <c r="X11" s="326"/>
      <c r="Y11" s="327"/>
      <c r="Z11" s="325"/>
      <c r="AA11" s="326"/>
      <c r="AB11" s="327"/>
      <c r="AC11" s="325"/>
      <c r="AD11" s="326"/>
      <c r="AE11" s="327"/>
      <c r="AF11" s="325"/>
      <c r="AG11" s="326"/>
      <c r="AH11" s="327"/>
      <c r="AI11" s="325"/>
      <c r="AJ11" s="326"/>
      <c r="AK11" s="327"/>
      <c r="AL11" s="325"/>
      <c r="AM11" s="326"/>
      <c r="AN11" s="327"/>
      <c r="AO11" s="325"/>
      <c r="AP11" s="326"/>
      <c r="AQ11" s="327"/>
      <c r="AR11" s="325"/>
      <c r="AS11" s="326"/>
      <c r="AT11" s="327"/>
    </row>
    <row r="12" spans="1:46" s="9" customFormat="1" ht="24.95" customHeight="1" x14ac:dyDescent="0.2">
      <c r="A12" s="370" t="s">
        <v>64</v>
      </c>
      <c r="B12" s="373" t="s">
        <v>92</v>
      </c>
      <c r="C12" s="56" t="s">
        <v>45</v>
      </c>
      <c r="D12" s="36">
        <v>15</v>
      </c>
      <c r="E12" s="37">
        <f>F12-D12</f>
        <v>42741</v>
      </c>
      <c r="F12" s="37">
        <f>E13-1</f>
        <v>42756</v>
      </c>
      <c r="G12" s="48"/>
      <c r="H12" s="328"/>
      <c r="I12" s="329"/>
      <c r="J12" s="330"/>
      <c r="K12" s="328"/>
      <c r="L12" s="329"/>
      <c r="M12" s="330"/>
      <c r="N12" s="328"/>
      <c r="O12" s="329"/>
      <c r="P12" s="330"/>
      <c r="Q12" s="328"/>
      <c r="R12" s="329"/>
      <c r="S12" s="330"/>
      <c r="T12" s="60"/>
      <c r="U12" s="62"/>
      <c r="V12" s="63"/>
      <c r="W12" s="64"/>
      <c r="X12" s="62"/>
      <c r="Y12" s="40"/>
      <c r="Z12" s="328"/>
      <c r="AA12" s="329"/>
      <c r="AB12" s="330"/>
      <c r="AC12" s="328"/>
      <c r="AD12" s="329"/>
      <c r="AE12" s="330"/>
      <c r="AF12" s="328"/>
      <c r="AG12" s="329"/>
      <c r="AH12" s="330"/>
      <c r="AI12" s="328"/>
      <c r="AJ12" s="329"/>
      <c r="AK12" s="330"/>
      <c r="AL12" s="328"/>
      <c r="AM12" s="329"/>
      <c r="AN12" s="330"/>
      <c r="AO12" s="328"/>
      <c r="AP12" s="329"/>
      <c r="AQ12" s="330"/>
      <c r="AR12" s="328"/>
      <c r="AS12" s="329"/>
      <c r="AT12" s="330"/>
    </row>
    <row r="13" spans="1:46" s="9" customFormat="1" ht="24.95" customHeight="1" x14ac:dyDescent="0.2">
      <c r="A13" s="371"/>
      <c r="B13" s="374"/>
      <c r="C13" s="56" t="s">
        <v>49</v>
      </c>
      <c r="D13" s="24">
        <v>15</v>
      </c>
      <c r="E13" s="25">
        <f>F13-D13</f>
        <v>42757</v>
      </c>
      <c r="F13" s="25">
        <f>E14-1</f>
        <v>42772</v>
      </c>
      <c r="G13" s="78"/>
      <c r="H13" s="331"/>
      <c r="I13" s="332"/>
      <c r="J13" s="333"/>
      <c r="K13" s="331"/>
      <c r="L13" s="332"/>
      <c r="M13" s="333"/>
      <c r="N13" s="331"/>
      <c r="O13" s="332"/>
      <c r="P13" s="333"/>
      <c r="Q13" s="331"/>
      <c r="R13" s="332"/>
      <c r="S13" s="333"/>
      <c r="T13" s="61"/>
      <c r="U13" s="65"/>
      <c r="V13" s="66"/>
      <c r="W13" s="67"/>
      <c r="X13" s="65"/>
      <c r="Y13" s="31"/>
      <c r="Z13" s="331"/>
      <c r="AA13" s="332"/>
      <c r="AB13" s="333"/>
      <c r="AC13" s="331"/>
      <c r="AD13" s="332"/>
      <c r="AE13" s="333"/>
      <c r="AF13" s="331"/>
      <c r="AG13" s="332"/>
      <c r="AH13" s="333"/>
      <c r="AI13" s="331"/>
      <c r="AJ13" s="332"/>
      <c r="AK13" s="333"/>
      <c r="AL13" s="331"/>
      <c r="AM13" s="332"/>
      <c r="AN13" s="333"/>
      <c r="AO13" s="331"/>
      <c r="AP13" s="332"/>
      <c r="AQ13" s="333"/>
      <c r="AR13" s="331"/>
      <c r="AS13" s="332"/>
      <c r="AT13" s="333"/>
    </row>
    <row r="14" spans="1:46" s="9" customFormat="1" ht="24.75" customHeight="1" x14ac:dyDescent="0.2">
      <c r="A14" s="371"/>
      <c r="B14" s="374"/>
      <c r="C14" s="56" t="s">
        <v>91</v>
      </c>
      <c r="D14" s="45">
        <v>42</v>
      </c>
      <c r="E14" s="46">
        <v>42773</v>
      </c>
      <c r="F14" s="25">
        <f t="shared" ref="F14:F15" si="0">E14+D14</f>
        <v>42815</v>
      </c>
      <c r="G14" s="79">
        <v>900</v>
      </c>
      <c r="H14" s="322"/>
      <c r="I14" s="323"/>
      <c r="J14" s="324"/>
      <c r="K14" s="322"/>
      <c r="L14" s="323"/>
      <c r="M14" s="324"/>
      <c r="N14" s="322"/>
      <c r="O14" s="323"/>
      <c r="P14" s="324"/>
      <c r="Q14" s="322"/>
      <c r="R14" s="323"/>
      <c r="S14" s="324"/>
      <c r="T14" s="61"/>
      <c r="U14" s="65"/>
      <c r="V14" s="66"/>
      <c r="W14" s="67"/>
      <c r="X14" s="65"/>
      <c r="Y14" s="31"/>
      <c r="Z14" s="322"/>
      <c r="AA14" s="323"/>
      <c r="AB14" s="324"/>
      <c r="AC14" s="322"/>
      <c r="AD14" s="323"/>
      <c r="AE14" s="324"/>
      <c r="AF14" s="322"/>
      <c r="AG14" s="323"/>
      <c r="AH14" s="324"/>
      <c r="AI14" s="322"/>
      <c r="AJ14" s="323"/>
      <c r="AK14" s="324"/>
      <c r="AL14" s="322"/>
      <c r="AM14" s="323"/>
      <c r="AN14" s="324"/>
      <c r="AO14" s="322"/>
      <c r="AP14" s="323"/>
      <c r="AQ14" s="324"/>
      <c r="AR14" s="322"/>
      <c r="AS14" s="323"/>
      <c r="AT14" s="324"/>
    </row>
    <row r="15" spans="1:46" s="9" customFormat="1" ht="24.95" customHeight="1" x14ac:dyDescent="0.2">
      <c r="A15" s="371"/>
      <c r="B15" s="374"/>
      <c r="C15" s="56" t="s">
        <v>93</v>
      </c>
      <c r="D15" s="42">
        <v>10</v>
      </c>
      <c r="E15" s="43">
        <f>F14+1</f>
        <v>42816</v>
      </c>
      <c r="F15" s="43">
        <f t="shared" si="0"/>
        <v>42826</v>
      </c>
      <c r="G15" s="80"/>
      <c r="H15" s="365"/>
      <c r="I15" s="366"/>
      <c r="J15" s="367"/>
      <c r="K15" s="365"/>
      <c r="L15" s="366"/>
      <c r="M15" s="367"/>
      <c r="N15" s="365"/>
      <c r="O15" s="366"/>
      <c r="P15" s="367"/>
      <c r="Q15" s="365"/>
      <c r="R15" s="366"/>
      <c r="S15" s="367"/>
      <c r="T15" s="71"/>
      <c r="U15" s="72"/>
      <c r="V15" s="73"/>
      <c r="W15" s="74"/>
      <c r="X15" s="72"/>
      <c r="Y15" s="39"/>
      <c r="Z15" s="365"/>
      <c r="AA15" s="366"/>
      <c r="AB15" s="367"/>
      <c r="AC15" s="365"/>
      <c r="AD15" s="366"/>
      <c r="AE15" s="367"/>
      <c r="AF15" s="365"/>
      <c r="AG15" s="366"/>
      <c r="AH15" s="367"/>
      <c r="AI15" s="365"/>
      <c r="AJ15" s="366"/>
      <c r="AK15" s="367"/>
      <c r="AL15" s="365"/>
      <c r="AM15" s="366"/>
      <c r="AN15" s="367"/>
      <c r="AO15" s="365"/>
      <c r="AP15" s="366"/>
      <c r="AQ15" s="367"/>
      <c r="AR15" s="365"/>
      <c r="AS15" s="366"/>
      <c r="AT15" s="367"/>
    </row>
    <row r="16" spans="1:46" s="9" customFormat="1" ht="24.95" customHeight="1" thickBot="1" x14ac:dyDescent="0.25">
      <c r="A16" s="371"/>
      <c r="B16" s="374"/>
      <c r="C16" s="56" t="s">
        <v>94</v>
      </c>
      <c r="D16" s="42">
        <v>42</v>
      </c>
      <c r="E16" s="43">
        <f>F15+1</f>
        <v>42827</v>
      </c>
      <c r="F16" s="43">
        <f>E16+D16</f>
        <v>42869</v>
      </c>
      <c r="G16" s="80"/>
      <c r="H16" s="52"/>
      <c r="I16" s="27"/>
      <c r="J16" s="53"/>
      <c r="K16" s="52"/>
      <c r="L16" s="27"/>
      <c r="M16" s="27"/>
      <c r="N16" s="52"/>
      <c r="O16" s="27"/>
      <c r="P16" s="53"/>
      <c r="Q16" s="27"/>
      <c r="R16" s="27"/>
      <c r="S16" s="53"/>
      <c r="T16" s="84"/>
      <c r="U16" s="85"/>
      <c r="V16" s="86"/>
      <c r="W16" s="87"/>
      <c r="X16" s="85"/>
      <c r="Y16" s="54"/>
      <c r="Z16" s="52"/>
      <c r="AA16" s="27"/>
      <c r="AB16" s="53"/>
      <c r="AC16" s="52"/>
      <c r="AD16" s="27"/>
      <c r="AE16" s="53"/>
      <c r="AF16" s="52"/>
      <c r="AG16" s="27"/>
      <c r="AH16" s="53"/>
      <c r="AI16" s="52"/>
      <c r="AJ16" s="27"/>
      <c r="AK16" s="53"/>
      <c r="AL16" s="52"/>
      <c r="AM16" s="27"/>
      <c r="AN16" s="53"/>
      <c r="AO16" s="52"/>
      <c r="AP16" s="27"/>
      <c r="AQ16" s="53"/>
      <c r="AR16" s="52"/>
      <c r="AS16" s="27"/>
      <c r="AT16" s="53"/>
    </row>
    <row r="17" spans="1:46" s="9" customFormat="1" ht="24.95" customHeight="1" thickBot="1" x14ac:dyDescent="0.25">
      <c r="A17" s="371"/>
      <c r="B17" s="374"/>
      <c r="C17" s="56" t="s">
        <v>95</v>
      </c>
      <c r="D17" s="42">
        <v>10</v>
      </c>
      <c r="E17" s="43">
        <f>F16+1</f>
        <v>42870</v>
      </c>
      <c r="F17" s="43">
        <f>E17+D17</f>
        <v>42880</v>
      </c>
      <c r="G17" s="13"/>
      <c r="H17" s="68"/>
      <c r="I17" s="69"/>
      <c r="J17" s="70"/>
      <c r="K17" s="68"/>
      <c r="L17" s="69"/>
      <c r="M17" s="69"/>
      <c r="N17" s="68"/>
      <c r="O17" s="69"/>
      <c r="P17" s="70"/>
      <c r="Q17" s="69"/>
      <c r="R17" s="69"/>
      <c r="S17" s="70"/>
      <c r="T17" s="68"/>
      <c r="U17" s="75"/>
      <c r="V17" s="76"/>
      <c r="W17" s="77"/>
      <c r="X17" s="75"/>
      <c r="Y17" s="70"/>
      <c r="Z17" s="68"/>
      <c r="AA17" s="69"/>
      <c r="AB17" s="70"/>
      <c r="AC17" s="68"/>
      <c r="AD17" s="69"/>
      <c r="AE17" s="70"/>
      <c r="AF17" s="68"/>
      <c r="AG17" s="69"/>
      <c r="AH17" s="70"/>
      <c r="AI17" s="68"/>
      <c r="AJ17" s="69"/>
      <c r="AK17" s="70"/>
      <c r="AL17" s="68"/>
      <c r="AM17" s="69"/>
      <c r="AN17" s="70"/>
      <c r="AO17" s="68"/>
      <c r="AP17" s="69"/>
      <c r="AQ17" s="70"/>
      <c r="AR17" s="68"/>
      <c r="AS17" s="69"/>
      <c r="AT17" s="70"/>
    </row>
    <row r="18" spans="1:46" s="9" customFormat="1" ht="24.95" customHeight="1" thickBot="1" x14ac:dyDescent="0.25">
      <c r="A18" s="371"/>
      <c r="B18" s="374"/>
      <c r="C18" s="56" t="s">
        <v>87</v>
      </c>
      <c r="D18" s="42">
        <v>20</v>
      </c>
      <c r="E18" s="43">
        <f>F17+1</f>
        <v>42881</v>
      </c>
      <c r="F18" s="43">
        <f>D18+E18</f>
        <v>42901</v>
      </c>
      <c r="G18" s="13"/>
      <c r="H18" s="68"/>
      <c r="I18" s="69"/>
      <c r="J18" s="70"/>
      <c r="K18" s="68"/>
      <c r="L18" s="69"/>
      <c r="M18" s="70"/>
      <c r="N18" s="32"/>
      <c r="O18" s="33"/>
      <c r="P18" s="34"/>
      <c r="Q18" s="68"/>
      <c r="R18" s="69"/>
      <c r="S18" s="70"/>
      <c r="T18" s="68"/>
      <c r="U18" s="75"/>
      <c r="V18" s="76"/>
      <c r="W18" s="77"/>
      <c r="X18" s="75"/>
      <c r="Y18" s="70"/>
      <c r="Z18" s="68"/>
      <c r="AA18" s="69"/>
      <c r="AB18" s="70"/>
      <c r="AC18" s="68"/>
      <c r="AD18" s="69"/>
      <c r="AE18" s="70"/>
      <c r="AF18" s="68"/>
      <c r="AG18" s="69"/>
      <c r="AH18" s="70"/>
      <c r="AI18" s="68"/>
      <c r="AJ18" s="69"/>
      <c r="AK18" s="70"/>
      <c r="AL18" s="68"/>
      <c r="AM18" s="69"/>
      <c r="AN18" s="70"/>
      <c r="AO18" s="68"/>
      <c r="AP18" s="69"/>
      <c r="AQ18" s="70"/>
      <c r="AR18" s="68"/>
      <c r="AS18" s="69"/>
      <c r="AT18" s="70"/>
    </row>
    <row r="19" spans="1:46" s="9" customFormat="1" ht="24.95" customHeight="1" thickBot="1" x14ac:dyDescent="0.25">
      <c r="A19" s="371"/>
      <c r="B19" s="374"/>
      <c r="C19" s="56" t="s">
        <v>47</v>
      </c>
      <c r="D19" s="42">
        <v>12</v>
      </c>
      <c r="E19" s="43">
        <f>F19-D19</f>
        <v>42889</v>
      </c>
      <c r="F19" s="43">
        <f>F18</f>
        <v>42901</v>
      </c>
      <c r="G19" s="13"/>
      <c r="H19" s="68"/>
      <c r="I19" s="69"/>
      <c r="J19" s="70"/>
      <c r="K19" s="68"/>
      <c r="L19" s="69"/>
      <c r="M19" s="70"/>
      <c r="N19" s="68"/>
      <c r="O19" s="69"/>
      <c r="P19" s="70"/>
      <c r="Q19" s="68"/>
      <c r="R19" s="69"/>
      <c r="S19" s="70"/>
      <c r="T19" s="68"/>
      <c r="U19" s="75"/>
      <c r="V19" s="76"/>
      <c r="W19" s="77"/>
      <c r="X19" s="75"/>
      <c r="Y19" s="70"/>
      <c r="Z19" s="68"/>
      <c r="AA19" s="69"/>
      <c r="AB19" s="70"/>
      <c r="AC19" s="68"/>
      <c r="AD19" s="69"/>
      <c r="AE19" s="70"/>
      <c r="AF19" s="68"/>
      <c r="AG19" s="69"/>
      <c r="AH19" s="70"/>
      <c r="AI19" s="68"/>
      <c r="AJ19" s="69"/>
      <c r="AK19" s="70"/>
      <c r="AL19" s="68"/>
      <c r="AM19" s="69"/>
      <c r="AN19" s="70"/>
      <c r="AO19" s="68"/>
      <c r="AP19" s="69"/>
      <c r="AQ19" s="70"/>
      <c r="AR19" s="68"/>
      <c r="AS19" s="69"/>
      <c r="AT19" s="70"/>
    </row>
    <row r="20" spans="1:46" s="9" customFormat="1" ht="24.95" customHeight="1" thickBot="1" x14ac:dyDescent="0.25">
      <c r="A20" s="371"/>
      <c r="B20" s="374"/>
      <c r="C20" s="56" t="s">
        <v>106</v>
      </c>
      <c r="D20" s="42">
        <v>4</v>
      </c>
      <c r="E20" s="43">
        <f>F17+1</f>
        <v>42881</v>
      </c>
      <c r="F20" s="43">
        <f>E20+D20</f>
        <v>42885</v>
      </c>
      <c r="G20" s="13"/>
      <c r="H20" s="68"/>
      <c r="I20" s="69"/>
      <c r="J20" s="70"/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75"/>
      <c r="V20" s="76"/>
      <c r="W20" s="77"/>
      <c r="X20" s="75"/>
      <c r="Y20" s="70"/>
      <c r="Z20" s="68"/>
      <c r="AA20" s="69"/>
      <c r="AB20" s="70"/>
      <c r="AC20" s="68"/>
      <c r="AD20" s="69"/>
      <c r="AE20" s="70"/>
      <c r="AF20" s="68"/>
      <c r="AG20" s="69"/>
      <c r="AH20" s="70"/>
      <c r="AI20" s="68"/>
      <c r="AJ20" s="69"/>
      <c r="AK20" s="70"/>
      <c r="AL20" s="68"/>
      <c r="AM20" s="69"/>
      <c r="AN20" s="70"/>
      <c r="AO20" s="68"/>
      <c r="AP20" s="69"/>
      <c r="AQ20" s="70"/>
      <c r="AR20" s="68"/>
      <c r="AS20" s="69"/>
      <c r="AT20" s="70"/>
    </row>
    <row r="21" spans="1:46" s="9" customFormat="1" ht="24.95" customHeight="1" thickBot="1" x14ac:dyDescent="0.25">
      <c r="A21" s="371"/>
      <c r="B21" s="374"/>
      <c r="C21" s="56" t="s">
        <v>105</v>
      </c>
      <c r="D21" s="42">
        <v>4</v>
      </c>
      <c r="E21" s="43">
        <f>F20+1</f>
        <v>42886</v>
      </c>
      <c r="F21" s="43">
        <f>E21+D21</f>
        <v>42890</v>
      </c>
      <c r="G21" s="13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/>
      <c r="U21" s="75"/>
      <c r="V21" s="76"/>
      <c r="W21" s="77"/>
      <c r="X21" s="75"/>
      <c r="Y21" s="70"/>
      <c r="Z21" s="68"/>
      <c r="AA21" s="69"/>
      <c r="AB21" s="70"/>
      <c r="AC21" s="68"/>
      <c r="AD21" s="69"/>
      <c r="AE21" s="70"/>
      <c r="AF21" s="68"/>
      <c r="AG21" s="69"/>
      <c r="AH21" s="70"/>
      <c r="AI21" s="68"/>
      <c r="AJ21" s="69"/>
      <c r="AK21" s="70"/>
      <c r="AL21" s="68"/>
      <c r="AM21" s="69"/>
      <c r="AN21" s="70"/>
      <c r="AO21" s="68"/>
      <c r="AP21" s="69"/>
      <c r="AQ21" s="70"/>
      <c r="AR21" s="68"/>
      <c r="AS21" s="69"/>
      <c r="AT21" s="70"/>
    </row>
    <row r="22" spans="1:46" s="9" customFormat="1" ht="24.95" customHeight="1" thickBot="1" x14ac:dyDescent="0.25">
      <c r="A22" s="371"/>
      <c r="B22" s="374"/>
      <c r="C22" s="56" t="s">
        <v>96</v>
      </c>
      <c r="D22" s="42">
        <v>5</v>
      </c>
      <c r="E22" s="43">
        <f>F27+1</f>
        <v>42903</v>
      </c>
      <c r="F22" s="43">
        <f>E22+D22</f>
        <v>42908</v>
      </c>
      <c r="G22" s="13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75"/>
      <c r="V22" s="76"/>
      <c r="W22" s="77"/>
      <c r="X22" s="75"/>
      <c r="Y22" s="70"/>
      <c r="Z22" s="68"/>
      <c r="AA22" s="69"/>
      <c r="AB22" s="70"/>
      <c r="AC22" s="68"/>
      <c r="AD22" s="69"/>
      <c r="AE22" s="70"/>
      <c r="AF22" s="68"/>
      <c r="AG22" s="69"/>
      <c r="AH22" s="70"/>
      <c r="AI22" s="68"/>
      <c r="AJ22" s="69"/>
      <c r="AK22" s="70"/>
      <c r="AL22" s="68"/>
      <c r="AM22" s="69"/>
      <c r="AN22" s="70"/>
      <c r="AO22" s="68"/>
      <c r="AP22" s="69"/>
      <c r="AQ22" s="70"/>
      <c r="AR22" s="68"/>
      <c r="AS22" s="69"/>
      <c r="AT22" s="70"/>
    </row>
    <row r="23" spans="1:46" s="9" customFormat="1" ht="24.95" customHeight="1" thickBot="1" x14ac:dyDescent="0.25">
      <c r="A23" s="371"/>
      <c r="B23" s="374"/>
      <c r="C23" s="56" t="s">
        <v>103</v>
      </c>
      <c r="D23" s="42">
        <v>5</v>
      </c>
      <c r="E23" s="43">
        <f>F22+1</f>
        <v>42909</v>
      </c>
      <c r="F23" s="43">
        <f>E23+D23</f>
        <v>42914</v>
      </c>
      <c r="G23" s="13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/>
      <c r="T23" s="68"/>
      <c r="U23" s="75"/>
      <c r="V23" s="76"/>
      <c r="W23" s="77"/>
      <c r="X23" s="75"/>
      <c r="Y23" s="70"/>
      <c r="Z23" s="68"/>
      <c r="AA23" s="69"/>
      <c r="AB23" s="70"/>
      <c r="AC23" s="68"/>
      <c r="AD23" s="69"/>
      <c r="AE23" s="70"/>
      <c r="AF23" s="68"/>
      <c r="AG23" s="69"/>
      <c r="AH23" s="70"/>
      <c r="AI23" s="68"/>
      <c r="AJ23" s="69"/>
      <c r="AK23" s="70"/>
      <c r="AL23" s="68"/>
      <c r="AM23" s="69"/>
      <c r="AN23" s="70"/>
      <c r="AO23" s="68"/>
      <c r="AP23" s="69"/>
      <c r="AQ23" s="70"/>
      <c r="AR23" s="68"/>
      <c r="AS23" s="69"/>
      <c r="AT23" s="70"/>
    </row>
    <row r="24" spans="1:46" s="9" customFormat="1" ht="24.95" customHeight="1" thickBot="1" x14ac:dyDescent="0.25">
      <c r="A24" s="371"/>
      <c r="B24" s="374"/>
      <c r="C24" s="56" t="s">
        <v>66</v>
      </c>
      <c r="D24" s="24">
        <v>10</v>
      </c>
      <c r="E24" s="25">
        <v>42815</v>
      </c>
      <c r="F24" s="25">
        <f>E24+D24</f>
        <v>42825</v>
      </c>
      <c r="G24" s="13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75"/>
      <c r="V24" s="76"/>
      <c r="W24" s="77"/>
      <c r="X24" s="75"/>
      <c r="Y24" s="70"/>
      <c r="Z24" s="68"/>
      <c r="AA24" s="69"/>
      <c r="AB24" s="70"/>
      <c r="AC24" s="68"/>
      <c r="AD24" s="69"/>
      <c r="AE24" s="70"/>
      <c r="AF24" s="68"/>
      <c r="AG24" s="69"/>
      <c r="AH24" s="70"/>
      <c r="AI24" s="68"/>
      <c r="AJ24" s="69"/>
      <c r="AK24" s="70"/>
      <c r="AL24" s="68"/>
      <c r="AM24" s="69"/>
      <c r="AN24" s="70"/>
      <c r="AO24" s="68"/>
      <c r="AP24" s="69"/>
      <c r="AQ24" s="70"/>
      <c r="AR24" s="68"/>
      <c r="AS24" s="69"/>
      <c r="AT24" s="70"/>
    </row>
    <row r="25" spans="1:46" s="9" customFormat="1" ht="59.25" customHeight="1" thickBot="1" x14ac:dyDescent="0.25">
      <c r="A25" s="371"/>
      <c r="B25" s="374"/>
      <c r="C25" s="56" t="s">
        <v>97</v>
      </c>
      <c r="D25" s="24">
        <f>F25-E25</f>
        <v>65</v>
      </c>
      <c r="E25" s="25">
        <f>F24+1</f>
        <v>42826</v>
      </c>
      <c r="F25" s="25">
        <f>F21+1</f>
        <v>42891</v>
      </c>
      <c r="G25" s="13"/>
      <c r="H25" s="68"/>
      <c r="I25" s="69"/>
      <c r="J25" s="70"/>
      <c r="K25" s="68"/>
      <c r="L25" s="69"/>
      <c r="M25" s="70"/>
      <c r="N25" s="68"/>
      <c r="O25" s="69"/>
      <c r="P25" s="70"/>
      <c r="Q25" s="68"/>
      <c r="R25" s="69"/>
      <c r="S25" s="70"/>
      <c r="T25" s="68"/>
      <c r="U25" s="75"/>
      <c r="V25" s="76"/>
      <c r="W25" s="77"/>
      <c r="X25" s="75"/>
      <c r="Y25" s="70"/>
      <c r="Z25" s="68"/>
      <c r="AA25" s="69"/>
      <c r="AB25" s="70"/>
      <c r="AC25" s="68"/>
      <c r="AD25" s="69"/>
      <c r="AE25" s="70"/>
      <c r="AF25" s="68"/>
      <c r="AG25" s="69"/>
      <c r="AH25" s="70"/>
      <c r="AI25" s="68"/>
      <c r="AJ25" s="69"/>
      <c r="AK25" s="70"/>
      <c r="AL25" s="68"/>
      <c r="AM25" s="69"/>
      <c r="AN25" s="70"/>
      <c r="AO25" s="68"/>
      <c r="AP25" s="69"/>
      <c r="AQ25" s="70"/>
      <c r="AR25" s="68"/>
      <c r="AS25" s="69"/>
      <c r="AT25" s="70"/>
    </row>
    <row r="26" spans="1:46" s="9" customFormat="1" ht="24.95" customHeight="1" thickBot="1" x14ac:dyDescent="0.25">
      <c r="A26" s="371"/>
      <c r="B26" s="374"/>
      <c r="C26" s="56" t="s">
        <v>67</v>
      </c>
      <c r="D26" s="24">
        <v>5</v>
      </c>
      <c r="E26" s="25">
        <f>F26-D26</f>
        <v>42886</v>
      </c>
      <c r="F26" s="25">
        <f>E27-1</f>
        <v>42891</v>
      </c>
      <c r="G26" s="13"/>
      <c r="H26" s="68"/>
      <c r="I26" s="69"/>
      <c r="J26" s="70"/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75"/>
      <c r="V26" s="76"/>
      <c r="W26" s="77"/>
      <c r="X26" s="75"/>
      <c r="Y26" s="70"/>
      <c r="Z26" s="68"/>
      <c r="AA26" s="69"/>
      <c r="AB26" s="70"/>
      <c r="AC26" s="68"/>
      <c r="AD26" s="69"/>
      <c r="AE26" s="70"/>
      <c r="AF26" s="68"/>
      <c r="AG26" s="69"/>
      <c r="AH26" s="70"/>
      <c r="AI26" s="68"/>
      <c r="AJ26" s="69"/>
      <c r="AK26" s="70"/>
      <c r="AL26" s="68"/>
      <c r="AM26" s="69"/>
      <c r="AN26" s="70"/>
      <c r="AO26" s="68"/>
      <c r="AP26" s="69"/>
      <c r="AQ26" s="70"/>
      <c r="AR26" s="68"/>
      <c r="AS26" s="69"/>
      <c r="AT26" s="70"/>
    </row>
    <row r="27" spans="1:46" s="9" customFormat="1" ht="24.95" customHeight="1" thickBot="1" x14ac:dyDescent="0.25">
      <c r="A27" s="371"/>
      <c r="B27" s="374"/>
      <c r="C27" s="56" t="s">
        <v>98</v>
      </c>
      <c r="D27" s="24">
        <v>10</v>
      </c>
      <c r="E27" s="25">
        <f>F25+1</f>
        <v>42892</v>
      </c>
      <c r="F27" s="25">
        <f>D27+E27</f>
        <v>42902</v>
      </c>
      <c r="G27" s="13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75"/>
      <c r="V27" s="76"/>
      <c r="W27" s="77"/>
      <c r="X27" s="75"/>
      <c r="Y27" s="70"/>
      <c r="Z27" s="68"/>
      <c r="AA27" s="69"/>
      <c r="AB27" s="70"/>
      <c r="AC27" s="68"/>
      <c r="AD27" s="69"/>
      <c r="AE27" s="70"/>
      <c r="AF27" s="68"/>
      <c r="AG27" s="69"/>
      <c r="AH27" s="70"/>
      <c r="AI27" s="68"/>
      <c r="AJ27" s="69"/>
      <c r="AK27" s="70"/>
      <c r="AL27" s="68"/>
      <c r="AM27" s="69"/>
      <c r="AN27" s="70"/>
      <c r="AO27" s="68"/>
      <c r="AP27" s="69"/>
      <c r="AQ27" s="70"/>
      <c r="AR27" s="68"/>
      <c r="AS27" s="69"/>
      <c r="AT27" s="70"/>
    </row>
    <row r="28" spans="1:46" s="9" customFormat="1" ht="24.95" customHeight="1" thickBot="1" x14ac:dyDescent="0.25">
      <c r="A28" s="372"/>
      <c r="B28" s="375"/>
      <c r="C28" s="56" t="s">
        <v>99</v>
      </c>
      <c r="D28" s="24">
        <v>14</v>
      </c>
      <c r="E28" s="25">
        <f>F27+1</f>
        <v>42903</v>
      </c>
      <c r="F28" s="25">
        <f>D28+E28</f>
        <v>42917</v>
      </c>
      <c r="G28" s="13"/>
      <c r="H28" s="32"/>
      <c r="I28" s="33"/>
      <c r="J28" s="34"/>
      <c r="K28" s="32"/>
      <c r="L28" s="33"/>
      <c r="M28" s="34"/>
      <c r="N28" s="32"/>
      <c r="O28" s="33"/>
      <c r="P28" s="34"/>
      <c r="Q28" s="32"/>
      <c r="R28" s="33"/>
      <c r="S28" s="34"/>
      <c r="T28" s="32"/>
      <c r="U28" s="81"/>
      <c r="V28" s="82"/>
      <c r="W28" s="83"/>
      <c r="X28" s="81"/>
      <c r="Y28" s="34"/>
      <c r="Z28" s="32"/>
      <c r="AA28" s="33"/>
      <c r="AB28" s="34"/>
      <c r="AC28" s="32"/>
      <c r="AD28" s="33"/>
      <c r="AE28" s="34"/>
      <c r="AF28" s="32"/>
      <c r="AG28" s="33"/>
      <c r="AH28" s="34"/>
      <c r="AI28" s="32"/>
      <c r="AJ28" s="33"/>
      <c r="AK28" s="34"/>
      <c r="AL28" s="32"/>
      <c r="AM28" s="33"/>
      <c r="AN28" s="34"/>
      <c r="AO28" s="32"/>
      <c r="AP28" s="33"/>
      <c r="AQ28" s="34"/>
      <c r="AR28" s="32"/>
      <c r="AS28" s="33"/>
      <c r="AT28" s="34"/>
    </row>
    <row r="29" spans="1:46" s="9" customFormat="1" x14ac:dyDescent="0.2">
      <c r="A29" s="28"/>
      <c r="B29" s="29"/>
      <c r="C29" s="30"/>
      <c r="D29" s="22"/>
      <c r="E29" s="7"/>
      <c r="F29" s="7"/>
      <c r="G29" s="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</row>
    <row r="30" spans="1:46" ht="42" customHeight="1" thickBot="1" x14ac:dyDescent="0.25">
      <c r="A30" s="26"/>
      <c r="B30" s="369" t="s">
        <v>124</v>
      </c>
      <c r="C30" s="369"/>
      <c r="D30" s="369"/>
      <c r="E30" s="369"/>
      <c r="F30" s="369"/>
      <c r="G30" s="23"/>
      <c r="H30" s="23"/>
      <c r="I30" s="23"/>
      <c r="J30" s="23"/>
      <c r="K30" s="23"/>
      <c r="L30" s="23"/>
      <c r="M30" s="23"/>
      <c r="N30" s="368"/>
      <c r="O30" s="368"/>
      <c r="P30" s="368"/>
      <c r="Q30" s="368"/>
      <c r="R30" s="368"/>
      <c r="S30" s="368"/>
      <c r="T30" s="368"/>
      <c r="U30" s="23"/>
      <c r="V30" s="23"/>
      <c r="W30" s="23"/>
      <c r="X30" s="23"/>
      <c r="Y30" s="23"/>
    </row>
    <row r="31" spans="1:46" ht="26.25" customHeight="1" x14ac:dyDescent="0.2">
      <c r="B31" s="99"/>
      <c r="C31" s="193" t="s">
        <v>71</v>
      </c>
      <c r="D31" s="100" t="s">
        <v>70</v>
      </c>
      <c r="E31" s="100" t="s">
        <v>72</v>
      </c>
      <c r="F31" s="101" t="s">
        <v>73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46" ht="24" x14ac:dyDescent="0.2">
      <c r="B32" s="102">
        <v>1</v>
      </c>
      <c r="C32" s="103" t="s">
        <v>45</v>
      </c>
      <c r="D32" s="104">
        <v>1</v>
      </c>
      <c r="E32" s="105">
        <v>12918611</v>
      </c>
      <c r="F32" s="106">
        <f>E32*D32</f>
        <v>12918611</v>
      </c>
    </row>
    <row r="33" spans="2:13" ht="24" x14ac:dyDescent="0.2">
      <c r="B33" s="107">
        <v>2</v>
      </c>
      <c r="C33" s="108" t="s">
        <v>49</v>
      </c>
      <c r="D33" s="104">
        <v>1</v>
      </c>
      <c r="E33" s="105">
        <v>2600951</v>
      </c>
      <c r="F33" s="106">
        <f t="shared" ref="F33:F53" si="1">E33*D33</f>
        <v>2600951</v>
      </c>
    </row>
    <row r="34" spans="2:13" ht="24" x14ac:dyDescent="0.2">
      <c r="B34" s="107">
        <v>3</v>
      </c>
      <c r="C34" s="108" t="s">
        <v>100</v>
      </c>
      <c r="D34" s="104">
        <v>900</v>
      </c>
      <c r="E34" s="105">
        <v>111471</v>
      </c>
      <c r="F34" s="106">
        <f t="shared" si="1"/>
        <v>100323900</v>
      </c>
      <c r="M34" s="2" t="s">
        <v>30</v>
      </c>
    </row>
    <row r="35" spans="2:13" ht="24" customHeight="1" x14ac:dyDescent="0.2">
      <c r="B35" s="102">
        <v>4</v>
      </c>
      <c r="C35" s="194" t="s">
        <v>93</v>
      </c>
      <c r="D35" s="104">
        <v>1</v>
      </c>
      <c r="E35" s="105">
        <f>E37+E33</f>
        <v>4154473</v>
      </c>
      <c r="F35" s="106">
        <f t="shared" si="1"/>
        <v>4154473</v>
      </c>
      <c r="M35" s="2"/>
    </row>
    <row r="36" spans="2:13" ht="24" x14ac:dyDescent="0.2">
      <c r="B36" s="107">
        <v>5</v>
      </c>
      <c r="C36" s="194" t="s">
        <v>94</v>
      </c>
      <c r="D36" s="104">
        <v>900</v>
      </c>
      <c r="E36" s="105">
        <v>108606</v>
      </c>
      <c r="F36" s="106">
        <f t="shared" si="1"/>
        <v>97745400</v>
      </c>
      <c r="M36" s="2"/>
    </row>
    <row r="37" spans="2:13" ht="24" x14ac:dyDescent="0.2">
      <c r="B37" s="107">
        <v>6</v>
      </c>
      <c r="C37" s="108" t="s">
        <v>46</v>
      </c>
      <c r="D37" s="104">
        <v>1</v>
      </c>
      <c r="E37" s="105">
        <v>1553522</v>
      </c>
      <c r="F37" s="106">
        <f t="shared" si="1"/>
        <v>1553522</v>
      </c>
    </row>
    <row r="38" spans="2:13" ht="24" x14ac:dyDescent="0.2">
      <c r="B38" s="102">
        <v>7</v>
      </c>
      <c r="C38" s="108" t="s">
        <v>87</v>
      </c>
      <c r="D38" s="104">
        <v>1</v>
      </c>
      <c r="E38" s="105">
        <v>13761201</v>
      </c>
      <c r="F38" s="106">
        <f t="shared" si="1"/>
        <v>13761201</v>
      </c>
    </row>
    <row r="39" spans="2:13" ht="24" x14ac:dyDescent="0.2">
      <c r="B39" s="107">
        <v>8</v>
      </c>
      <c r="C39" s="108" t="s">
        <v>47</v>
      </c>
      <c r="D39" s="104">
        <v>1</v>
      </c>
      <c r="E39" s="105">
        <v>0</v>
      </c>
      <c r="F39" s="106">
        <f t="shared" si="1"/>
        <v>0</v>
      </c>
    </row>
    <row r="40" spans="2:13" ht="24" x14ac:dyDescent="0.2">
      <c r="B40" s="107">
        <v>9</v>
      </c>
      <c r="C40" s="108" t="s">
        <v>104</v>
      </c>
      <c r="D40" s="104">
        <v>4</v>
      </c>
      <c r="E40" s="105">
        <v>171768</v>
      </c>
      <c r="F40" s="106">
        <f t="shared" si="1"/>
        <v>687072</v>
      </c>
    </row>
    <row r="41" spans="2:13" x14ac:dyDescent="0.2">
      <c r="B41" s="102">
        <v>10</v>
      </c>
      <c r="C41" s="108" t="s">
        <v>101</v>
      </c>
      <c r="D41" s="104">
        <v>5</v>
      </c>
      <c r="E41" s="105">
        <v>171768</v>
      </c>
      <c r="F41" s="106">
        <f t="shared" si="1"/>
        <v>858840</v>
      </c>
    </row>
    <row r="42" spans="2:13" ht="24" x14ac:dyDescent="0.2">
      <c r="B42" s="107">
        <v>11</v>
      </c>
      <c r="C42" s="108" t="s">
        <v>102</v>
      </c>
      <c r="D42" s="104">
        <v>5</v>
      </c>
      <c r="E42" s="105">
        <v>171768</v>
      </c>
      <c r="F42" s="106">
        <f t="shared" si="1"/>
        <v>858840</v>
      </c>
    </row>
    <row r="43" spans="2:13" ht="24" x14ac:dyDescent="0.2">
      <c r="B43" s="107">
        <v>12</v>
      </c>
      <c r="C43" s="108" t="s">
        <v>110</v>
      </c>
      <c r="D43" s="104">
        <v>5</v>
      </c>
      <c r="E43" s="105">
        <v>171768</v>
      </c>
      <c r="F43" s="106">
        <f t="shared" si="1"/>
        <v>858840</v>
      </c>
    </row>
    <row r="44" spans="2:13" ht="24" x14ac:dyDescent="0.2">
      <c r="B44" s="102">
        <v>13</v>
      </c>
      <c r="C44" s="108" t="s">
        <v>66</v>
      </c>
      <c r="D44" s="104">
        <v>1</v>
      </c>
      <c r="E44" s="105">
        <v>2750000</v>
      </c>
      <c r="F44" s="106">
        <f t="shared" si="1"/>
        <v>2750000</v>
      </c>
    </row>
    <row r="45" spans="2:13" ht="36" x14ac:dyDescent="0.2">
      <c r="B45" s="107">
        <v>14</v>
      </c>
      <c r="C45" s="108" t="s">
        <v>109</v>
      </c>
      <c r="D45" s="104">
        <v>65</v>
      </c>
      <c r="E45" s="105">
        <v>770000</v>
      </c>
      <c r="F45" s="106">
        <f t="shared" si="1"/>
        <v>50050000</v>
      </c>
    </row>
    <row r="46" spans="2:13" ht="24" x14ac:dyDescent="0.2">
      <c r="B46" s="107">
        <v>15</v>
      </c>
      <c r="C46" s="108" t="s">
        <v>67</v>
      </c>
      <c r="D46" s="104">
        <v>1</v>
      </c>
      <c r="E46" s="105">
        <v>0</v>
      </c>
      <c r="F46" s="106">
        <f t="shared" si="1"/>
        <v>0</v>
      </c>
    </row>
    <row r="47" spans="2:13" ht="24" x14ac:dyDescent="0.2">
      <c r="B47" s="102">
        <v>16</v>
      </c>
      <c r="C47" s="108" t="s">
        <v>108</v>
      </c>
      <c r="D47" s="104">
        <v>1</v>
      </c>
      <c r="E47" s="105">
        <f>91859000+92669000</f>
        <v>184528000</v>
      </c>
      <c r="F47" s="106">
        <f t="shared" si="1"/>
        <v>184528000</v>
      </c>
    </row>
    <row r="48" spans="2:13" ht="36" x14ac:dyDescent="0.2">
      <c r="B48" s="107">
        <v>17</v>
      </c>
      <c r="C48" s="108" t="s">
        <v>107</v>
      </c>
      <c r="D48" s="104">
        <v>1</v>
      </c>
      <c r="E48" s="105">
        <v>6600000</v>
      </c>
      <c r="F48" s="106">
        <f t="shared" si="1"/>
        <v>6600000</v>
      </c>
    </row>
    <row r="49" spans="2:6" ht="24" x14ac:dyDescent="0.2">
      <c r="B49" s="107">
        <v>18</v>
      </c>
      <c r="C49" s="108" t="s">
        <v>80</v>
      </c>
      <c r="D49" s="104">
        <v>2</v>
      </c>
      <c r="E49" s="105">
        <v>8346000</v>
      </c>
      <c r="F49" s="106">
        <f t="shared" si="1"/>
        <v>16692000</v>
      </c>
    </row>
    <row r="50" spans="2:6" x14ac:dyDescent="0.2">
      <c r="B50" s="102">
        <v>19</v>
      </c>
      <c r="C50" s="108" t="s">
        <v>81</v>
      </c>
      <c r="D50" s="104">
        <v>99</v>
      </c>
      <c r="E50" s="105">
        <v>9000</v>
      </c>
      <c r="F50" s="106">
        <f t="shared" si="1"/>
        <v>891000</v>
      </c>
    </row>
    <row r="51" spans="2:6" x14ac:dyDescent="0.2">
      <c r="B51" s="107">
        <v>20</v>
      </c>
      <c r="C51" s="108" t="s">
        <v>151</v>
      </c>
      <c r="D51" s="104">
        <v>14</v>
      </c>
      <c r="E51" s="105">
        <v>80000</v>
      </c>
      <c r="F51" s="106">
        <f t="shared" si="1"/>
        <v>1120000</v>
      </c>
    </row>
    <row r="52" spans="2:6" x14ac:dyDescent="0.2">
      <c r="B52" s="107">
        <v>21</v>
      </c>
      <c r="C52" s="104" t="s">
        <v>82</v>
      </c>
      <c r="D52" s="104">
        <v>1</v>
      </c>
      <c r="E52" s="105">
        <f>2375000*2</f>
        <v>4750000</v>
      </c>
      <c r="F52" s="106">
        <f t="shared" si="1"/>
        <v>4750000</v>
      </c>
    </row>
    <row r="53" spans="2:6" ht="39" thickBot="1" x14ac:dyDescent="0.25">
      <c r="B53" s="102">
        <v>22</v>
      </c>
      <c r="C53" s="199" t="s">
        <v>84</v>
      </c>
      <c r="D53" s="196">
        <v>2</v>
      </c>
      <c r="E53" s="197">
        <v>21353000</v>
      </c>
      <c r="F53" s="106">
        <f t="shared" si="1"/>
        <v>42706000</v>
      </c>
    </row>
    <row r="54" spans="2:6" ht="13.5" thickBot="1" x14ac:dyDescent="0.25">
      <c r="B54" s="379" t="s">
        <v>85</v>
      </c>
      <c r="C54" s="380"/>
      <c r="D54" s="380"/>
      <c r="E54" s="381"/>
      <c r="F54" s="113">
        <f>SUM(F32:F53)</f>
        <v>546408650</v>
      </c>
    </row>
    <row r="55" spans="2:6" ht="13.5" thickBot="1" x14ac:dyDescent="0.25">
      <c r="B55" s="379" t="s">
        <v>86</v>
      </c>
      <c r="C55" s="380"/>
      <c r="D55" s="380"/>
      <c r="E55" s="381"/>
      <c r="F55" s="113">
        <f>F54*1.18</f>
        <v>644762207</v>
      </c>
    </row>
  </sheetData>
  <mergeCells count="178">
    <mergeCell ref="AC14:AE14"/>
    <mergeCell ref="B30:F30"/>
    <mergeCell ref="N30:T30"/>
    <mergeCell ref="B54:E54"/>
    <mergeCell ref="B55:E55"/>
    <mergeCell ref="AC15:AE15"/>
    <mergeCell ref="AF15:AH15"/>
    <mergeCell ref="AI15:AK15"/>
    <mergeCell ref="AL15:AN15"/>
    <mergeCell ref="H15:J15"/>
    <mergeCell ref="K15:M15"/>
    <mergeCell ref="N15:P15"/>
    <mergeCell ref="Q15:S15"/>
    <mergeCell ref="Z15:AB15"/>
    <mergeCell ref="H14:J14"/>
    <mergeCell ref="K14:M14"/>
    <mergeCell ref="N14:P14"/>
    <mergeCell ref="Q14:S14"/>
    <mergeCell ref="Z14:AB14"/>
    <mergeCell ref="AL13:AN13"/>
    <mergeCell ref="AO13:AQ13"/>
    <mergeCell ref="AR13:AT13"/>
    <mergeCell ref="AF12:AH12"/>
    <mergeCell ref="AI12:AK12"/>
    <mergeCell ref="AL12:AN12"/>
    <mergeCell ref="AO12:AQ12"/>
    <mergeCell ref="AR12:AT12"/>
    <mergeCell ref="AR15:AT15"/>
    <mergeCell ref="AF14:AH14"/>
    <mergeCell ref="AI14:AK14"/>
    <mergeCell ref="AL14:AN14"/>
    <mergeCell ref="AO14:AQ14"/>
    <mergeCell ref="AR14:AT14"/>
    <mergeCell ref="AO15:AQ15"/>
    <mergeCell ref="H13:J13"/>
    <mergeCell ref="K13:M13"/>
    <mergeCell ref="N13:P13"/>
    <mergeCell ref="Q13:S13"/>
    <mergeCell ref="Z13:AB13"/>
    <mergeCell ref="AO11:AQ11"/>
    <mergeCell ref="AR11:AT11"/>
    <mergeCell ref="A12:A28"/>
    <mergeCell ref="B12:B28"/>
    <mergeCell ref="H12:J12"/>
    <mergeCell ref="K12:M12"/>
    <mergeCell ref="N12:P12"/>
    <mergeCell ref="Q12:S12"/>
    <mergeCell ref="Z12:AB12"/>
    <mergeCell ref="AC12:AE12"/>
    <mergeCell ref="W11:Y11"/>
    <mergeCell ref="Z11:AB11"/>
    <mergeCell ref="AC11:AE11"/>
    <mergeCell ref="AF11:AH11"/>
    <mergeCell ref="AI11:AK11"/>
    <mergeCell ref="AL11:AN11"/>
    <mergeCell ref="AC13:AE13"/>
    <mergeCell ref="AF13:AH13"/>
    <mergeCell ref="AI13:AK13"/>
    <mergeCell ref="Q8:S8"/>
    <mergeCell ref="T8:V8"/>
    <mergeCell ref="W8:Y8"/>
    <mergeCell ref="Z8:AB8"/>
    <mergeCell ref="AI10:AK10"/>
    <mergeCell ref="AL10:AN10"/>
    <mergeCell ref="AO10:AQ10"/>
    <mergeCell ref="AR10:AT10"/>
    <mergeCell ref="D11:F11"/>
    <mergeCell ref="H11:J11"/>
    <mergeCell ref="K11:M11"/>
    <mergeCell ref="N11:P11"/>
    <mergeCell ref="Q11:S11"/>
    <mergeCell ref="T11:V11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H9:J9"/>
    <mergeCell ref="K9:M9"/>
    <mergeCell ref="N9:P9"/>
    <mergeCell ref="Q9:S9"/>
    <mergeCell ref="T9:V9"/>
    <mergeCell ref="W9:Y9"/>
    <mergeCell ref="AR9:AT9"/>
    <mergeCell ref="Z9:AB9"/>
    <mergeCell ref="AC9:AE9"/>
    <mergeCell ref="AF9:AH9"/>
    <mergeCell ref="AI9:AK9"/>
    <mergeCell ref="AL9:AN9"/>
    <mergeCell ref="AO9:AQ9"/>
    <mergeCell ref="AC8:AE8"/>
    <mergeCell ref="AF8:AH8"/>
    <mergeCell ref="AO6:AQ6"/>
    <mergeCell ref="AR6:AT6"/>
    <mergeCell ref="H7:J7"/>
    <mergeCell ref="K7:M7"/>
    <mergeCell ref="N7:P7"/>
    <mergeCell ref="Q7:S7"/>
    <mergeCell ref="T7:V7"/>
    <mergeCell ref="W7:Y7"/>
    <mergeCell ref="AR7:AT7"/>
    <mergeCell ref="Z7:AB7"/>
    <mergeCell ref="AC7:AE7"/>
    <mergeCell ref="AF7:AH7"/>
    <mergeCell ref="AI7:AK7"/>
    <mergeCell ref="AL7:AN7"/>
    <mergeCell ref="AO7:AQ7"/>
    <mergeCell ref="AI8:AK8"/>
    <mergeCell ref="AL8:AN8"/>
    <mergeCell ref="AO8:AQ8"/>
    <mergeCell ref="AR8:AT8"/>
    <mergeCell ref="H8:J8"/>
    <mergeCell ref="K8:M8"/>
    <mergeCell ref="N8:P8"/>
    <mergeCell ref="H5:J5"/>
    <mergeCell ref="K5:M5"/>
    <mergeCell ref="N5:P5"/>
    <mergeCell ref="Q5:S5"/>
    <mergeCell ref="T5:V5"/>
    <mergeCell ref="W5:Y5"/>
    <mergeCell ref="AR5:AT5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Z5:AB5"/>
    <mergeCell ref="AC5:AE5"/>
    <mergeCell ref="AF5:AH5"/>
    <mergeCell ref="AI5:AK5"/>
    <mergeCell ref="AL5:AN5"/>
    <mergeCell ref="AO5:AQ5"/>
    <mergeCell ref="AI6:AK6"/>
    <mergeCell ref="AL6:AN6"/>
    <mergeCell ref="A1:AE1"/>
    <mergeCell ref="A2:G2"/>
    <mergeCell ref="H2:AQ2"/>
    <mergeCell ref="AO3:AQ3"/>
    <mergeCell ref="AR3:AT3"/>
    <mergeCell ref="H4:J4"/>
    <mergeCell ref="K4:M4"/>
    <mergeCell ref="N4:P4"/>
    <mergeCell ref="Q4:S4"/>
    <mergeCell ref="T4:V4"/>
    <mergeCell ref="Z4:AB4"/>
    <mergeCell ref="AC4:AE4"/>
    <mergeCell ref="AF4:AH4"/>
    <mergeCell ref="W3:Y3"/>
    <mergeCell ref="Z3:AB3"/>
    <mergeCell ref="AC3:AE3"/>
    <mergeCell ref="AF3:AH3"/>
    <mergeCell ref="AI3:AK3"/>
    <mergeCell ref="AL3:AN3"/>
    <mergeCell ref="AI4:AK4"/>
    <mergeCell ref="AL4:AN4"/>
    <mergeCell ref="AO4:AQ4"/>
    <mergeCell ref="AR4:AT4"/>
    <mergeCell ref="AR2:AT2"/>
    <mergeCell ref="N3:P3"/>
    <mergeCell ref="Q3:S3"/>
    <mergeCell ref="T3:V3"/>
    <mergeCell ref="A3:A4"/>
    <mergeCell ref="B3:B4"/>
    <mergeCell ref="C3:C4"/>
    <mergeCell ref="D3:D4"/>
    <mergeCell ref="E3:E4"/>
    <mergeCell ref="F3:F4"/>
    <mergeCell ref="G3:G4"/>
    <mergeCell ref="H3:J3"/>
    <mergeCell ref="K3:M3"/>
  </mergeCells>
  <printOptions horizontalCentered="1"/>
  <pageMargins left="0.15748031496062992" right="0.15748031496062992" top="0.94488188976377963" bottom="0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7"/>
  <sheetViews>
    <sheetView view="pageBreakPreview" zoomScaleNormal="100" zoomScaleSheetLayoutView="100" workbookViewId="0">
      <selection activeCell="F66" sqref="F66"/>
    </sheetView>
  </sheetViews>
  <sheetFormatPr defaultRowHeight="12.75" x14ac:dyDescent="0.2"/>
  <cols>
    <col min="1" max="1" width="18.42578125" style="1" customWidth="1"/>
    <col min="2" max="2" width="6.7109375" style="1" customWidth="1"/>
    <col min="3" max="3" width="38.7109375" style="1" customWidth="1"/>
    <col min="4" max="4" width="9.7109375" style="1" customWidth="1"/>
    <col min="5" max="5" width="13.7109375" style="1" customWidth="1"/>
    <col min="6" max="6" width="15.5703125" style="1" customWidth="1"/>
    <col min="7" max="7" width="8.140625" style="1" customWidth="1"/>
    <col min="8" max="8" width="3" style="1" customWidth="1"/>
    <col min="9" max="9" width="2.28515625" style="1" customWidth="1"/>
    <col min="10" max="10" width="1.28515625" style="1" customWidth="1"/>
    <col min="11" max="11" width="3.140625" style="1" customWidth="1"/>
    <col min="12" max="12" width="2.140625" style="1" customWidth="1"/>
    <col min="13" max="13" width="1.5703125" style="1" customWidth="1"/>
    <col min="14" max="14" width="3.7109375" style="1" customWidth="1"/>
    <col min="15" max="15" width="2.140625" style="1" customWidth="1"/>
    <col min="16" max="16" width="1.28515625" style="1" customWidth="1"/>
    <col min="17" max="17" width="4.140625" style="1" customWidth="1"/>
    <col min="18" max="18" width="1.7109375" style="1" customWidth="1"/>
    <col min="19" max="19" width="1.42578125" style="1" customWidth="1"/>
    <col min="20" max="20" width="3" style="1" customWidth="1"/>
    <col min="21" max="21" width="2.140625" style="1" customWidth="1"/>
    <col min="22" max="22" width="1.28515625" style="1" customWidth="1"/>
    <col min="23" max="23" width="2.42578125" style="1" customWidth="1"/>
    <col min="24" max="25" width="2.140625" style="1" customWidth="1"/>
    <col min="26" max="26" width="4.140625" style="1" customWidth="1"/>
    <col min="27" max="27" width="1.28515625" style="1" customWidth="1"/>
    <col min="28" max="28" width="0.85546875" style="1" customWidth="1"/>
    <col min="29" max="29" width="4.140625" style="1" customWidth="1"/>
    <col min="30" max="30" width="0.85546875" style="1" customWidth="1"/>
    <col min="31" max="31" width="2.140625" style="1" customWidth="1"/>
    <col min="32" max="32" width="4.140625" style="1" customWidth="1"/>
    <col min="33" max="33" width="0.85546875" style="1" customWidth="1"/>
    <col min="34" max="34" width="3.28515625" style="1" customWidth="1"/>
    <col min="35" max="35" width="4.140625" style="1" customWidth="1"/>
    <col min="36" max="36" width="0.85546875" style="1" customWidth="1"/>
    <col min="37" max="37" width="2.7109375" style="1" customWidth="1"/>
    <col min="38" max="38" width="4.140625" style="1" customWidth="1"/>
    <col min="39" max="39" width="0.85546875" style="1" customWidth="1"/>
    <col min="40" max="40" width="2.7109375" style="1" customWidth="1"/>
    <col min="41" max="41" width="4.140625" style="1" customWidth="1"/>
    <col min="42" max="42" width="0.85546875" style="1" customWidth="1"/>
    <col min="43" max="43" width="2.7109375" style="1" customWidth="1"/>
    <col min="44" max="44" width="4.140625" style="1" customWidth="1"/>
    <col min="45" max="45" width="0.85546875" style="1" customWidth="1"/>
    <col min="46" max="46" width="2.7109375" style="1" customWidth="1"/>
    <col min="47" max="47" width="4.140625" style="1" customWidth="1"/>
    <col min="48" max="48" width="0.85546875" style="1" customWidth="1"/>
    <col min="49" max="49" width="2.7109375" style="1" customWidth="1"/>
    <col min="50" max="16384" width="9.140625" style="1"/>
  </cols>
  <sheetData>
    <row r="1" spans="1:49" ht="39.75" customHeight="1" thickBot="1" x14ac:dyDescent="0.3">
      <c r="A1" s="320" t="s">
        <v>60</v>
      </c>
      <c r="B1" s="320"/>
      <c r="C1" s="320"/>
      <c r="D1" s="320"/>
      <c r="E1" s="320"/>
      <c r="F1" s="320"/>
      <c r="G1" s="320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49" ht="28.5" customHeight="1" thickBot="1" x14ac:dyDescent="0.25">
      <c r="A2" s="337"/>
      <c r="B2" s="338"/>
      <c r="C2" s="338"/>
      <c r="D2" s="338"/>
      <c r="E2" s="338"/>
      <c r="F2" s="338"/>
      <c r="G2" s="339"/>
      <c r="H2" s="356">
        <v>2017</v>
      </c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8"/>
      <c r="AR2" s="376">
        <v>2018</v>
      </c>
      <c r="AS2" s="377"/>
      <c r="AT2" s="378"/>
      <c r="AU2" s="376">
        <v>2018</v>
      </c>
      <c r="AV2" s="377"/>
      <c r="AW2" s="378"/>
    </row>
    <row r="3" spans="1:49" ht="12.75" customHeight="1" thickBot="1" x14ac:dyDescent="0.25">
      <c r="A3" s="340" t="s">
        <v>31</v>
      </c>
      <c r="B3" s="342" t="s">
        <v>32</v>
      </c>
      <c r="C3" s="344" t="s">
        <v>33</v>
      </c>
      <c r="D3" s="344" t="s">
        <v>34</v>
      </c>
      <c r="E3" s="346" t="s">
        <v>35</v>
      </c>
      <c r="F3" s="344" t="s">
        <v>36</v>
      </c>
      <c r="G3" s="348" t="s">
        <v>50</v>
      </c>
      <c r="H3" s="353" t="s">
        <v>0</v>
      </c>
      <c r="I3" s="354"/>
      <c r="J3" s="355"/>
      <c r="K3" s="353" t="s">
        <v>1</v>
      </c>
      <c r="L3" s="354"/>
      <c r="M3" s="355"/>
      <c r="N3" s="353" t="s">
        <v>2</v>
      </c>
      <c r="O3" s="354"/>
      <c r="P3" s="355"/>
      <c r="Q3" s="354" t="s">
        <v>3</v>
      </c>
      <c r="R3" s="354"/>
      <c r="S3" s="354"/>
      <c r="T3" s="353" t="s">
        <v>4</v>
      </c>
      <c r="U3" s="354"/>
      <c r="V3" s="355"/>
      <c r="W3" s="354" t="s">
        <v>5</v>
      </c>
      <c r="X3" s="354"/>
      <c r="Y3" s="354"/>
      <c r="Z3" s="353" t="s">
        <v>6</v>
      </c>
      <c r="AA3" s="354"/>
      <c r="AB3" s="355"/>
      <c r="AC3" s="359" t="s">
        <v>7</v>
      </c>
      <c r="AD3" s="360"/>
      <c r="AE3" s="361"/>
      <c r="AF3" s="359" t="s">
        <v>52</v>
      </c>
      <c r="AG3" s="360"/>
      <c r="AH3" s="361"/>
      <c r="AI3" s="359" t="s">
        <v>53</v>
      </c>
      <c r="AJ3" s="360"/>
      <c r="AK3" s="361"/>
      <c r="AL3" s="359" t="s">
        <v>54</v>
      </c>
      <c r="AM3" s="360"/>
      <c r="AN3" s="361"/>
      <c r="AO3" s="359" t="s">
        <v>55</v>
      </c>
      <c r="AP3" s="360"/>
      <c r="AQ3" s="361"/>
      <c r="AR3" s="359" t="s">
        <v>0</v>
      </c>
      <c r="AS3" s="360"/>
      <c r="AT3" s="361"/>
      <c r="AU3" s="359" t="s">
        <v>1</v>
      </c>
      <c r="AV3" s="360"/>
      <c r="AW3" s="361"/>
    </row>
    <row r="4" spans="1:49" ht="76.5" customHeight="1" thickBot="1" x14ac:dyDescent="0.25">
      <c r="A4" s="341"/>
      <c r="B4" s="343"/>
      <c r="C4" s="345"/>
      <c r="D4" s="345"/>
      <c r="E4" s="347"/>
      <c r="F4" s="345"/>
      <c r="G4" s="349"/>
      <c r="H4" s="350" t="s">
        <v>37</v>
      </c>
      <c r="I4" s="351"/>
      <c r="J4" s="352"/>
      <c r="K4" s="350" t="s">
        <v>38</v>
      </c>
      <c r="L4" s="351"/>
      <c r="M4" s="352"/>
      <c r="N4" s="350" t="s">
        <v>39</v>
      </c>
      <c r="O4" s="351"/>
      <c r="P4" s="352"/>
      <c r="Q4" s="350" t="s">
        <v>40</v>
      </c>
      <c r="R4" s="351"/>
      <c r="S4" s="352"/>
      <c r="T4" s="350" t="s">
        <v>41</v>
      </c>
      <c r="U4" s="351"/>
      <c r="V4" s="352"/>
      <c r="W4" s="57" t="s">
        <v>42</v>
      </c>
      <c r="X4" s="58"/>
      <c r="Y4" s="59"/>
      <c r="Z4" s="350" t="s">
        <v>43</v>
      </c>
      <c r="AA4" s="351"/>
      <c r="AB4" s="352"/>
      <c r="AC4" s="362" t="s">
        <v>44</v>
      </c>
      <c r="AD4" s="363"/>
      <c r="AE4" s="364"/>
      <c r="AF4" s="362" t="s">
        <v>51</v>
      </c>
      <c r="AG4" s="363"/>
      <c r="AH4" s="364"/>
      <c r="AI4" s="362" t="s">
        <v>56</v>
      </c>
      <c r="AJ4" s="363"/>
      <c r="AK4" s="364"/>
      <c r="AL4" s="362" t="s">
        <v>57</v>
      </c>
      <c r="AM4" s="363"/>
      <c r="AN4" s="364"/>
      <c r="AO4" s="362" t="s">
        <v>58</v>
      </c>
      <c r="AP4" s="363"/>
      <c r="AQ4" s="364"/>
      <c r="AR4" s="350" t="s">
        <v>37</v>
      </c>
      <c r="AS4" s="351"/>
      <c r="AT4" s="352"/>
      <c r="AU4" s="350" t="s">
        <v>38</v>
      </c>
      <c r="AV4" s="351"/>
      <c r="AW4" s="352"/>
    </row>
    <row r="5" spans="1:49" s="9" customFormat="1" ht="13.5" hidden="1" customHeight="1" thickBot="1" x14ac:dyDescent="0.25">
      <c r="A5" s="4"/>
      <c r="B5" s="49"/>
      <c r="C5" s="5" t="s">
        <v>8</v>
      </c>
      <c r="D5" s="6">
        <v>35</v>
      </c>
      <c r="E5" s="7" t="s">
        <v>9</v>
      </c>
      <c r="F5" s="8" t="s">
        <v>10</v>
      </c>
      <c r="G5" s="6"/>
      <c r="H5" s="328"/>
      <c r="I5" s="329"/>
      <c r="J5" s="330"/>
      <c r="K5" s="328"/>
      <c r="L5" s="329"/>
      <c r="M5" s="330"/>
      <c r="N5" s="328"/>
      <c r="O5" s="329"/>
      <c r="P5" s="330"/>
      <c r="Q5" s="328"/>
      <c r="R5" s="329"/>
      <c r="S5" s="330"/>
      <c r="T5" s="328"/>
      <c r="U5" s="329"/>
      <c r="V5" s="330"/>
      <c r="W5" s="328"/>
      <c r="X5" s="329"/>
      <c r="Y5" s="330"/>
      <c r="Z5" s="328"/>
      <c r="AA5" s="329"/>
      <c r="AB5" s="330"/>
      <c r="AC5" s="328"/>
      <c r="AD5" s="329"/>
      <c r="AE5" s="330"/>
      <c r="AF5" s="328"/>
      <c r="AG5" s="329"/>
      <c r="AH5" s="330"/>
      <c r="AI5" s="328"/>
      <c r="AJ5" s="329"/>
      <c r="AK5" s="330"/>
      <c r="AL5" s="328"/>
      <c r="AM5" s="329"/>
      <c r="AN5" s="330"/>
      <c r="AO5" s="328"/>
      <c r="AP5" s="329"/>
      <c r="AQ5" s="330"/>
      <c r="AR5" s="328"/>
      <c r="AS5" s="329"/>
      <c r="AT5" s="330"/>
      <c r="AU5" s="328"/>
      <c r="AV5" s="329"/>
      <c r="AW5" s="330"/>
    </row>
    <row r="6" spans="1:49" s="9" customFormat="1" ht="13.5" hidden="1" customHeight="1" thickBot="1" x14ac:dyDescent="0.25">
      <c r="A6" s="10"/>
      <c r="B6" s="11"/>
      <c r="C6" s="12" t="s">
        <v>11</v>
      </c>
      <c r="D6" s="13">
        <v>20</v>
      </c>
      <c r="E6" s="12" t="s">
        <v>12</v>
      </c>
      <c r="F6" s="12" t="s">
        <v>13</v>
      </c>
      <c r="G6" s="14"/>
      <c r="H6" s="322"/>
      <c r="I6" s="323"/>
      <c r="J6" s="324"/>
      <c r="K6" s="322"/>
      <c r="L6" s="323"/>
      <c r="M6" s="324"/>
      <c r="N6" s="322"/>
      <c r="O6" s="323"/>
      <c r="P6" s="324"/>
      <c r="Q6" s="322"/>
      <c r="R6" s="323"/>
      <c r="S6" s="324"/>
      <c r="T6" s="322"/>
      <c r="U6" s="323"/>
      <c r="V6" s="324"/>
      <c r="W6" s="322"/>
      <c r="X6" s="323"/>
      <c r="Y6" s="324"/>
      <c r="Z6" s="322"/>
      <c r="AA6" s="323"/>
      <c r="AB6" s="324"/>
      <c r="AC6" s="322"/>
      <c r="AD6" s="323"/>
      <c r="AE6" s="324"/>
      <c r="AF6" s="322"/>
      <c r="AG6" s="323"/>
      <c r="AH6" s="324"/>
      <c r="AI6" s="322"/>
      <c r="AJ6" s="323"/>
      <c r="AK6" s="324"/>
      <c r="AL6" s="322"/>
      <c r="AM6" s="323"/>
      <c r="AN6" s="324"/>
      <c r="AO6" s="322"/>
      <c r="AP6" s="323"/>
      <c r="AQ6" s="324"/>
      <c r="AR6" s="322"/>
      <c r="AS6" s="323"/>
      <c r="AT6" s="324"/>
      <c r="AU6" s="322"/>
      <c r="AV6" s="323"/>
      <c r="AW6" s="324"/>
    </row>
    <row r="7" spans="1:49" s="9" customFormat="1" ht="13.5" hidden="1" customHeight="1" thickBot="1" x14ac:dyDescent="0.25">
      <c r="A7" s="15" t="s">
        <v>14</v>
      </c>
      <c r="B7" s="11">
        <v>1</v>
      </c>
      <c r="C7" s="12" t="s">
        <v>15</v>
      </c>
      <c r="D7" s="13">
        <v>52</v>
      </c>
      <c r="E7" s="12" t="s">
        <v>16</v>
      </c>
      <c r="F7" s="12" t="s">
        <v>17</v>
      </c>
      <c r="G7" s="13"/>
      <c r="H7" s="322"/>
      <c r="I7" s="323"/>
      <c r="J7" s="324"/>
      <c r="K7" s="322"/>
      <c r="L7" s="323"/>
      <c r="M7" s="324"/>
      <c r="N7" s="322"/>
      <c r="O7" s="323"/>
      <c r="P7" s="324"/>
      <c r="Q7" s="322"/>
      <c r="R7" s="323"/>
      <c r="S7" s="324"/>
      <c r="T7" s="322"/>
      <c r="U7" s="323"/>
      <c r="V7" s="324"/>
      <c r="W7" s="322"/>
      <c r="X7" s="323"/>
      <c r="Y7" s="324"/>
      <c r="Z7" s="322"/>
      <c r="AA7" s="323"/>
      <c r="AB7" s="324"/>
      <c r="AC7" s="322"/>
      <c r="AD7" s="323"/>
      <c r="AE7" s="324"/>
      <c r="AF7" s="322"/>
      <c r="AG7" s="323"/>
      <c r="AH7" s="324"/>
      <c r="AI7" s="322"/>
      <c r="AJ7" s="323"/>
      <c r="AK7" s="324"/>
      <c r="AL7" s="322"/>
      <c r="AM7" s="323"/>
      <c r="AN7" s="324"/>
      <c r="AO7" s="322"/>
      <c r="AP7" s="323"/>
      <c r="AQ7" s="324"/>
      <c r="AR7" s="322"/>
      <c r="AS7" s="323"/>
      <c r="AT7" s="324"/>
      <c r="AU7" s="322"/>
      <c r="AV7" s="323"/>
      <c r="AW7" s="324"/>
    </row>
    <row r="8" spans="1:49" s="9" customFormat="1" ht="13.5" hidden="1" customHeight="1" thickBot="1" x14ac:dyDescent="0.25">
      <c r="A8" s="10"/>
      <c r="B8" s="11"/>
      <c r="C8" s="12" t="s">
        <v>18</v>
      </c>
      <c r="D8" s="14">
        <v>58</v>
      </c>
      <c r="E8" s="12" t="s">
        <v>19</v>
      </c>
      <c r="F8" s="12" t="s">
        <v>20</v>
      </c>
      <c r="G8" s="16">
        <v>3300</v>
      </c>
      <c r="H8" s="322"/>
      <c r="I8" s="323"/>
      <c r="J8" s="324"/>
      <c r="K8" s="322"/>
      <c r="L8" s="323"/>
      <c r="M8" s="324"/>
      <c r="N8" s="322"/>
      <c r="O8" s="323"/>
      <c r="P8" s="324"/>
      <c r="Q8" s="322"/>
      <c r="R8" s="323"/>
      <c r="S8" s="324"/>
      <c r="T8" s="322"/>
      <c r="U8" s="323"/>
      <c r="V8" s="324"/>
      <c r="W8" s="322"/>
      <c r="X8" s="323"/>
      <c r="Y8" s="324"/>
      <c r="Z8" s="322"/>
      <c r="AA8" s="323"/>
      <c r="AB8" s="324"/>
      <c r="AC8" s="322"/>
      <c r="AD8" s="323"/>
      <c r="AE8" s="324"/>
      <c r="AF8" s="322"/>
      <c r="AG8" s="323"/>
      <c r="AH8" s="324"/>
      <c r="AI8" s="322"/>
      <c r="AJ8" s="323"/>
      <c r="AK8" s="324"/>
      <c r="AL8" s="322"/>
      <c r="AM8" s="323"/>
      <c r="AN8" s="324"/>
      <c r="AO8" s="322"/>
      <c r="AP8" s="323"/>
      <c r="AQ8" s="324"/>
      <c r="AR8" s="322"/>
      <c r="AS8" s="323"/>
      <c r="AT8" s="324"/>
      <c r="AU8" s="322"/>
      <c r="AV8" s="323"/>
      <c r="AW8" s="324"/>
    </row>
    <row r="9" spans="1:49" s="9" customFormat="1" ht="13.5" hidden="1" customHeight="1" thickBot="1" x14ac:dyDescent="0.25">
      <c r="A9" s="17"/>
      <c r="B9" s="11"/>
      <c r="C9" s="12" t="s">
        <v>21</v>
      </c>
      <c r="D9" s="18">
        <v>60</v>
      </c>
      <c r="E9" s="12" t="s">
        <v>22</v>
      </c>
      <c r="F9" s="12" t="s">
        <v>23</v>
      </c>
      <c r="G9" s="13"/>
      <c r="H9" s="322"/>
      <c r="I9" s="323"/>
      <c r="J9" s="324"/>
      <c r="K9" s="322"/>
      <c r="L9" s="323"/>
      <c r="M9" s="324"/>
      <c r="N9" s="322"/>
      <c r="O9" s="323"/>
      <c r="P9" s="324"/>
      <c r="Q9" s="322"/>
      <c r="R9" s="323"/>
      <c r="S9" s="324"/>
      <c r="T9" s="322"/>
      <c r="U9" s="323"/>
      <c r="V9" s="324"/>
      <c r="W9" s="322"/>
      <c r="X9" s="323"/>
      <c r="Y9" s="324"/>
      <c r="Z9" s="322"/>
      <c r="AA9" s="323"/>
      <c r="AB9" s="324"/>
      <c r="AC9" s="322"/>
      <c r="AD9" s="323"/>
      <c r="AE9" s="324"/>
      <c r="AF9" s="322"/>
      <c r="AG9" s="323"/>
      <c r="AH9" s="324"/>
      <c r="AI9" s="322"/>
      <c r="AJ9" s="323"/>
      <c r="AK9" s="324"/>
      <c r="AL9" s="322"/>
      <c r="AM9" s="323"/>
      <c r="AN9" s="324"/>
      <c r="AO9" s="322"/>
      <c r="AP9" s="323"/>
      <c r="AQ9" s="324"/>
      <c r="AR9" s="322"/>
      <c r="AS9" s="323"/>
      <c r="AT9" s="324"/>
      <c r="AU9" s="322"/>
      <c r="AV9" s="323"/>
      <c r="AW9" s="324"/>
    </row>
    <row r="10" spans="1:49" s="9" customFormat="1" ht="13.5" hidden="1" customHeight="1" thickBot="1" x14ac:dyDescent="0.25">
      <c r="A10" s="10"/>
      <c r="B10" s="11"/>
      <c r="C10" s="12" t="s">
        <v>24</v>
      </c>
      <c r="D10" s="13">
        <v>15</v>
      </c>
      <c r="E10" s="12" t="s">
        <v>25</v>
      </c>
      <c r="F10" s="12" t="s">
        <v>26</v>
      </c>
      <c r="G10" s="14"/>
      <c r="H10" s="322"/>
      <c r="I10" s="323"/>
      <c r="J10" s="324"/>
      <c r="K10" s="322"/>
      <c r="L10" s="323"/>
      <c r="M10" s="324"/>
      <c r="N10" s="322"/>
      <c r="O10" s="323"/>
      <c r="P10" s="324"/>
      <c r="Q10" s="322"/>
      <c r="R10" s="323"/>
      <c r="S10" s="324"/>
      <c r="T10" s="322"/>
      <c r="U10" s="323"/>
      <c r="V10" s="324"/>
      <c r="W10" s="322"/>
      <c r="X10" s="323"/>
      <c r="Y10" s="324"/>
      <c r="Z10" s="322"/>
      <c r="AA10" s="323"/>
      <c r="AB10" s="324"/>
      <c r="AC10" s="322"/>
      <c r="AD10" s="323"/>
      <c r="AE10" s="324"/>
      <c r="AF10" s="322"/>
      <c r="AG10" s="323"/>
      <c r="AH10" s="324"/>
      <c r="AI10" s="322"/>
      <c r="AJ10" s="323"/>
      <c r="AK10" s="324"/>
      <c r="AL10" s="322"/>
      <c r="AM10" s="323"/>
      <c r="AN10" s="324"/>
      <c r="AO10" s="322"/>
      <c r="AP10" s="323"/>
      <c r="AQ10" s="324"/>
      <c r="AR10" s="322"/>
      <c r="AS10" s="323"/>
      <c r="AT10" s="324"/>
      <c r="AU10" s="322"/>
      <c r="AV10" s="323"/>
      <c r="AW10" s="324"/>
    </row>
    <row r="11" spans="1:49" s="9" customFormat="1" ht="13.5" hidden="1" customHeight="1" thickBot="1" x14ac:dyDescent="0.25">
      <c r="A11" s="19" t="s">
        <v>27</v>
      </c>
      <c r="B11" s="20"/>
      <c r="C11" s="55" t="s">
        <v>28</v>
      </c>
      <c r="D11" s="382" t="s">
        <v>29</v>
      </c>
      <c r="E11" s="383"/>
      <c r="F11" s="384"/>
      <c r="G11" s="93"/>
      <c r="H11" s="325"/>
      <c r="I11" s="326"/>
      <c r="J11" s="327"/>
      <c r="K11" s="325"/>
      <c r="L11" s="326"/>
      <c r="M11" s="327"/>
      <c r="N11" s="325"/>
      <c r="O11" s="326"/>
      <c r="P11" s="327"/>
      <c r="Q11" s="325"/>
      <c r="R11" s="326"/>
      <c r="S11" s="327"/>
      <c r="T11" s="325"/>
      <c r="U11" s="326"/>
      <c r="V11" s="327"/>
      <c r="W11" s="325"/>
      <c r="X11" s="326"/>
      <c r="Y11" s="327"/>
      <c r="Z11" s="325"/>
      <c r="AA11" s="326"/>
      <c r="AB11" s="327"/>
      <c r="AC11" s="325"/>
      <c r="AD11" s="326"/>
      <c r="AE11" s="327"/>
      <c r="AF11" s="325"/>
      <c r="AG11" s="326"/>
      <c r="AH11" s="327"/>
      <c r="AI11" s="325"/>
      <c r="AJ11" s="326"/>
      <c r="AK11" s="327"/>
      <c r="AL11" s="325"/>
      <c r="AM11" s="326"/>
      <c r="AN11" s="327"/>
      <c r="AO11" s="325"/>
      <c r="AP11" s="326"/>
      <c r="AQ11" s="327"/>
      <c r="AR11" s="325"/>
      <c r="AS11" s="326"/>
      <c r="AT11" s="327"/>
      <c r="AU11" s="325"/>
      <c r="AV11" s="326"/>
      <c r="AW11" s="327"/>
    </row>
    <row r="12" spans="1:49" s="9" customFormat="1" ht="24.95" customHeight="1" x14ac:dyDescent="0.2">
      <c r="A12" s="370" t="s">
        <v>64</v>
      </c>
      <c r="B12" s="373" t="s">
        <v>92</v>
      </c>
      <c r="C12" s="94" t="s">
        <v>45</v>
      </c>
      <c r="D12" s="36">
        <v>15</v>
      </c>
      <c r="E12" s="37">
        <f>F12-D12</f>
        <v>42741</v>
      </c>
      <c r="F12" s="37">
        <f>E13-1</f>
        <v>42756</v>
      </c>
      <c r="G12" s="50"/>
      <c r="H12" s="328"/>
      <c r="I12" s="329"/>
      <c r="J12" s="330"/>
      <c r="K12" s="328"/>
      <c r="L12" s="329"/>
      <c r="M12" s="330"/>
      <c r="N12" s="328"/>
      <c r="O12" s="329"/>
      <c r="P12" s="330"/>
      <c r="Q12" s="328"/>
      <c r="R12" s="329"/>
      <c r="S12" s="330"/>
      <c r="T12" s="60"/>
      <c r="U12" s="62"/>
      <c r="V12" s="63"/>
      <c r="W12" s="64"/>
      <c r="X12" s="62"/>
      <c r="Y12" s="40"/>
      <c r="Z12" s="328"/>
      <c r="AA12" s="329"/>
      <c r="AB12" s="330"/>
      <c r="AC12" s="328"/>
      <c r="AD12" s="329"/>
      <c r="AE12" s="330"/>
      <c r="AF12" s="328"/>
      <c r="AG12" s="329"/>
      <c r="AH12" s="330"/>
      <c r="AI12" s="328"/>
      <c r="AJ12" s="329"/>
      <c r="AK12" s="330"/>
      <c r="AL12" s="328"/>
      <c r="AM12" s="329"/>
      <c r="AN12" s="330"/>
      <c r="AO12" s="328"/>
      <c r="AP12" s="329"/>
      <c r="AQ12" s="330"/>
      <c r="AR12" s="328"/>
      <c r="AS12" s="329"/>
      <c r="AT12" s="330"/>
      <c r="AU12" s="328"/>
      <c r="AV12" s="329"/>
      <c r="AW12" s="330"/>
    </row>
    <row r="13" spans="1:49" s="9" customFormat="1" ht="24.95" customHeight="1" x14ac:dyDescent="0.2">
      <c r="A13" s="371"/>
      <c r="B13" s="374"/>
      <c r="C13" s="95" t="s">
        <v>49</v>
      </c>
      <c r="D13" s="24">
        <v>15</v>
      </c>
      <c r="E13" s="25">
        <f>F13-D13</f>
        <v>42757</v>
      </c>
      <c r="F13" s="25">
        <f>E14-1</f>
        <v>42772</v>
      </c>
      <c r="G13" s="38"/>
      <c r="H13" s="331"/>
      <c r="I13" s="332"/>
      <c r="J13" s="333"/>
      <c r="K13" s="331"/>
      <c r="L13" s="332"/>
      <c r="M13" s="333"/>
      <c r="N13" s="331"/>
      <c r="O13" s="332"/>
      <c r="P13" s="333"/>
      <c r="Q13" s="331"/>
      <c r="R13" s="332"/>
      <c r="S13" s="333"/>
      <c r="T13" s="61"/>
      <c r="U13" s="65"/>
      <c r="V13" s="66"/>
      <c r="W13" s="67"/>
      <c r="X13" s="65"/>
      <c r="Y13" s="31"/>
      <c r="Z13" s="331"/>
      <c r="AA13" s="332"/>
      <c r="AB13" s="333"/>
      <c r="AC13" s="331"/>
      <c r="AD13" s="332"/>
      <c r="AE13" s="333"/>
      <c r="AF13" s="331"/>
      <c r="AG13" s="332"/>
      <c r="AH13" s="333"/>
      <c r="AI13" s="331"/>
      <c r="AJ13" s="332"/>
      <c r="AK13" s="333"/>
      <c r="AL13" s="331"/>
      <c r="AM13" s="332"/>
      <c r="AN13" s="333"/>
      <c r="AO13" s="331"/>
      <c r="AP13" s="332"/>
      <c r="AQ13" s="333"/>
      <c r="AR13" s="331"/>
      <c r="AS13" s="332"/>
      <c r="AT13" s="333"/>
      <c r="AU13" s="331"/>
      <c r="AV13" s="332"/>
      <c r="AW13" s="333"/>
    </row>
    <row r="14" spans="1:49" s="9" customFormat="1" ht="24.95" customHeight="1" thickBot="1" x14ac:dyDescent="0.25">
      <c r="A14" s="371"/>
      <c r="B14" s="374"/>
      <c r="C14" s="95" t="s">
        <v>111</v>
      </c>
      <c r="D14" s="45">
        <v>42</v>
      </c>
      <c r="E14" s="46">
        <v>42773</v>
      </c>
      <c r="F14" s="25">
        <f t="shared" ref="F14" si="0">E14+D14</f>
        <v>42815</v>
      </c>
      <c r="G14" s="47">
        <v>900</v>
      </c>
      <c r="H14" s="388"/>
      <c r="I14" s="389"/>
      <c r="J14" s="390"/>
      <c r="K14" s="388"/>
      <c r="L14" s="389"/>
      <c r="M14" s="390"/>
      <c r="N14" s="388"/>
      <c r="O14" s="389"/>
      <c r="P14" s="390"/>
      <c r="Q14" s="388"/>
      <c r="R14" s="389"/>
      <c r="S14" s="390"/>
      <c r="T14" s="71"/>
      <c r="U14" s="72"/>
      <c r="V14" s="73"/>
      <c r="W14" s="74"/>
      <c r="X14" s="72"/>
      <c r="Y14" s="39"/>
      <c r="Z14" s="388"/>
      <c r="AA14" s="389"/>
      <c r="AB14" s="390"/>
      <c r="AC14" s="388"/>
      <c r="AD14" s="389"/>
      <c r="AE14" s="390"/>
      <c r="AF14" s="388"/>
      <c r="AG14" s="389"/>
      <c r="AH14" s="390"/>
      <c r="AI14" s="388"/>
      <c r="AJ14" s="389"/>
      <c r="AK14" s="390"/>
      <c r="AL14" s="388"/>
      <c r="AM14" s="389"/>
      <c r="AN14" s="390"/>
      <c r="AO14" s="388"/>
      <c r="AP14" s="389"/>
      <c r="AQ14" s="390"/>
      <c r="AR14" s="388"/>
      <c r="AS14" s="389"/>
      <c r="AT14" s="390"/>
      <c r="AU14" s="388"/>
      <c r="AV14" s="389"/>
      <c r="AW14" s="390"/>
    </row>
    <row r="15" spans="1:49" s="9" customFormat="1" ht="24.95" customHeight="1" thickBot="1" x14ac:dyDescent="0.25">
      <c r="A15" s="371"/>
      <c r="B15" s="374"/>
      <c r="C15" s="95" t="s">
        <v>112</v>
      </c>
      <c r="D15" s="42">
        <v>10</v>
      </c>
      <c r="E15" s="43">
        <f t="shared" ref="E15:E21" si="1">F14+1</f>
        <v>42816</v>
      </c>
      <c r="F15" s="43">
        <f>E15+D15</f>
        <v>42826</v>
      </c>
      <c r="G15" s="44"/>
      <c r="H15" s="385"/>
      <c r="I15" s="386"/>
      <c r="J15" s="387"/>
      <c r="K15" s="385"/>
      <c r="L15" s="386"/>
      <c r="M15" s="387"/>
      <c r="N15" s="385"/>
      <c r="O15" s="386"/>
      <c r="P15" s="387"/>
      <c r="Q15" s="385"/>
      <c r="R15" s="386"/>
      <c r="S15" s="387"/>
      <c r="T15" s="88"/>
      <c r="U15" s="89"/>
      <c r="V15" s="90"/>
      <c r="W15" s="91"/>
      <c r="X15" s="89"/>
      <c r="Y15" s="92"/>
      <c r="Z15" s="385"/>
      <c r="AA15" s="386"/>
      <c r="AB15" s="387"/>
      <c r="AC15" s="385"/>
      <c r="AD15" s="386"/>
      <c r="AE15" s="387"/>
      <c r="AF15" s="385"/>
      <c r="AG15" s="386"/>
      <c r="AH15" s="387"/>
      <c r="AI15" s="385"/>
      <c r="AJ15" s="386"/>
      <c r="AK15" s="387"/>
      <c r="AL15" s="385"/>
      <c r="AM15" s="386"/>
      <c r="AN15" s="387"/>
      <c r="AO15" s="385"/>
      <c r="AP15" s="386"/>
      <c r="AQ15" s="387"/>
      <c r="AR15" s="385"/>
      <c r="AS15" s="386"/>
      <c r="AT15" s="387"/>
      <c r="AU15" s="385"/>
      <c r="AV15" s="386"/>
      <c r="AW15" s="387"/>
    </row>
    <row r="16" spans="1:49" s="9" customFormat="1" ht="24.95" customHeight="1" thickBot="1" x14ac:dyDescent="0.25">
      <c r="A16" s="371"/>
      <c r="B16" s="374"/>
      <c r="C16" s="95" t="s">
        <v>140</v>
      </c>
      <c r="D16" s="42">
        <v>60</v>
      </c>
      <c r="E16" s="43">
        <f t="shared" si="1"/>
        <v>42827</v>
      </c>
      <c r="F16" s="43">
        <f>E16+D16</f>
        <v>42887</v>
      </c>
      <c r="G16" s="44"/>
      <c r="H16" s="68"/>
      <c r="I16" s="69"/>
      <c r="J16" s="70"/>
      <c r="K16" s="68"/>
      <c r="L16" s="69"/>
      <c r="M16" s="69"/>
      <c r="N16" s="68"/>
      <c r="O16" s="69"/>
      <c r="P16" s="70"/>
      <c r="Q16" s="69"/>
      <c r="R16" s="69"/>
      <c r="S16" s="70"/>
      <c r="T16" s="88"/>
      <c r="U16" s="89"/>
      <c r="V16" s="90"/>
      <c r="W16" s="91"/>
      <c r="X16" s="89"/>
      <c r="Y16" s="92"/>
      <c r="Z16" s="68"/>
      <c r="AA16" s="69"/>
      <c r="AB16" s="70"/>
      <c r="AC16" s="68"/>
      <c r="AD16" s="69"/>
      <c r="AE16" s="70"/>
      <c r="AF16" s="68"/>
      <c r="AG16" s="69"/>
      <c r="AH16" s="70"/>
      <c r="AI16" s="68"/>
      <c r="AJ16" s="69"/>
      <c r="AK16" s="70"/>
      <c r="AL16" s="68"/>
      <c r="AM16" s="69"/>
      <c r="AN16" s="70"/>
      <c r="AO16" s="68"/>
      <c r="AP16" s="69"/>
      <c r="AQ16" s="70"/>
      <c r="AR16" s="68"/>
      <c r="AS16" s="69"/>
      <c r="AT16" s="70"/>
      <c r="AU16" s="68"/>
      <c r="AV16" s="69"/>
      <c r="AW16" s="70"/>
    </row>
    <row r="17" spans="1:49" s="9" customFormat="1" ht="24.95" customHeight="1" thickBot="1" x14ac:dyDescent="0.25">
      <c r="A17" s="371"/>
      <c r="B17" s="374"/>
      <c r="C17" s="95" t="s">
        <v>122</v>
      </c>
      <c r="D17" s="42">
        <v>10</v>
      </c>
      <c r="E17" s="43">
        <f t="shared" si="1"/>
        <v>42888</v>
      </c>
      <c r="F17" s="43">
        <f>E17+D17</f>
        <v>42898</v>
      </c>
      <c r="G17" s="44"/>
      <c r="H17" s="68"/>
      <c r="I17" s="69"/>
      <c r="J17" s="70"/>
      <c r="K17" s="68"/>
      <c r="L17" s="69"/>
      <c r="M17" s="69"/>
      <c r="N17" s="68"/>
      <c r="O17" s="69"/>
      <c r="P17" s="70"/>
      <c r="Q17" s="69"/>
      <c r="R17" s="69"/>
      <c r="S17" s="70"/>
      <c r="T17" s="88"/>
      <c r="U17" s="89"/>
      <c r="V17" s="90"/>
      <c r="W17" s="91"/>
      <c r="X17" s="89"/>
      <c r="Y17" s="92"/>
      <c r="Z17" s="68"/>
      <c r="AA17" s="69"/>
      <c r="AB17" s="70"/>
      <c r="AC17" s="68"/>
      <c r="AD17" s="69"/>
      <c r="AE17" s="70"/>
      <c r="AF17" s="68"/>
      <c r="AG17" s="69"/>
      <c r="AH17" s="70"/>
      <c r="AI17" s="68"/>
      <c r="AJ17" s="69"/>
      <c r="AK17" s="70"/>
      <c r="AL17" s="68"/>
      <c r="AM17" s="69"/>
      <c r="AN17" s="70"/>
      <c r="AO17" s="68"/>
      <c r="AP17" s="69"/>
      <c r="AQ17" s="70"/>
      <c r="AR17" s="68"/>
      <c r="AS17" s="69"/>
      <c r="AT17" s="70"/>
      <c r="AU17" s="68"/>
      <c r="AV17" s="69"/>
      <c r="AW17" s="70"/>
    </row>
    <row r="18" spans="1:49" s="9" customFormat="1" ht="24.95" customHeight="1" thickBot="1" x14ac:dyDescent="0.25">
      <c r="A18" s="371"/>
      <c r="B18" s="374"/>
      <c r="C18" s="95" t="s">
        <v>94</v>
      </c>
      <c r="D18" s="42">
        <v>42</v>
      </c>
      <c r="E18" s="43">
        <f t="shared" si="1"/>
        <v>42899</v>
      </c>
      <c r="F18" s="43">
        <f>E18+D18</f>
        <v>42941</v>
      </c>
      <c r="G18" s="44"/>
      <c r="H18" s="52"/>
      <c r="I18" s="27"/>
      <c r="J18" s="53"/>
      <c r="K18" s="52"/>
      <c r="L18" s="27"/>
      <c r="M18" s="27"/>
      <c r="N18" s="52"/>
      <c r="O18" s="27"/>
      <c r="P18" s="53"/>
      <c r="Q18" s="27"/>
      <c r="R18" s="27"/>
      <c r="S18" s="53"/>
      <c r="T18" s="84"/>
      <c r="U18" s="85"/>
      <c r="V18" s="86"/>
      <c r="W18" s="87"/>
      <c r="X18" s="85"/>
      <c r="Y18" s="54"/>
      <c r="Z18" s="52"/>
      <c r="AA18" s="27"/>
      <c r="AB18" s="53"/>
      <c r="AC18" s="52"/>
      <c r="AD18" s="27"/>
      <c r="AE18" s="53"/>
      <c r="AF18" s="52"/>
      <c r="AG18" s="27"/>
      <c r="AH18" s="53"/>
      <c r="AI18" s="52"/>
      <c r="AJ18" s="27"/>
      <c r="AK18" s="53"/>
      <c r="AL18" s="52"/>
      <c r="AM18" s="27"/>
      <c r="AN18" s="53"/>
      <c r="AO18" s="52"/>
      <c r="AP18" s="27"/>
      <c r="AQ18" s="53"/>
      <c r="AR18" s="52"/>
      <c r="AS18" s="27"/>
      <c r="AT18" s="53"/>
      <c r="AU18" s="52"/>
      <c r="AV18" s="27"/>
      <c r="AW18" s="53"/>
    </row>
    <row r="19" spans="1:49" s="9" customFormat="1" ht="24.95" customHeight="1" thickBot="1" x14ac:dyDescent="0.25">
      <c r="A19" s="371"/>
      <c r="B19" s="374"/>
      <c r="C19" s="95" t="s">
        <v>113</v>
      </c>
      <c r="D19" s="42">
        <v>10</v>
      </c>
      <c r="E19" s="43">
        <f t="shared" si="1"/>
        <v>42942</v>
      </c>
      <c r="F19" s="43">
        <f>E19+D19</f>
        <v>42952</v>
      </c>
      <c r="G19" s="41"/>
      <c r="H19" s="68"/>
      <c r="I19" s="69"/>
      <c r="J19" s="70"/>
      <c r="K19" s="68"/>
      <c r="L19" s="69"/>
      <c r="M19" s="69"/>
      <c r="N19" s="68"/>
      <c r="O19" s="69"/>
      <c r="P19" s="70"/>
      <c r="Q19" s="69"/>
      <c r="R19" s="69"/>
      <c r="S19" s="70"/>
      <c r="T19" s="68"/>
      <c r="U19" s="75"/>
      <c r="V19" s="76"/>
      <c r="W19" s="77"/>
      <c r="X19" s="75"/>
      <c r="Y19" s="70"/>
      <c r="Z19" s="68"/>
      <c r="AA19" s="69"/>
      <c r="AB19" s="70"/>
      <c r="AC19" s="68"/>
      <c r="AD19" s="69"/>
      <c r="AE19" s="70"/>
      <c r="AF19" s="68"/>
      <c r="AG19" s="69"/>
      <c r="AH19" s="70"/>
      <c r="AI19" s="68"/>
      <c r="AJ19" s="69"/>
      <c r="AK19" s="70"/>
      <c r="AL19" s="68"/>
      <c r="AM19" s="69"/>
      <c r="AN19" s="70"/>
      <c r="AO19" s="68"/>
      <c r="AP19" s="69"/>
      <c r="AQ19" s="70"/>
      <c r="AR19" s="68"/>
      <c r="AS19" s="69"/>
      <c r="AT19" s="70"/>
      <c r="AU19" s="68"/>
      <c r="AV19" s="69"/>
      <c r="AW19" s="70"/>
    </row>
    <row r="20" spans="1:49" s="9" customFormat="1" ht="24.95" customHeight="1" thickBot="1" x14ac:dyDescent="0.25">
      <c r="A20" s="371"/>
      <c r="B20" s="374"/>
      <c r="C20" s="95" t="s">
        <v>114</v>
      </c>
      <c r="D20" s="42">
        <f>F20-E20</f>
        <v>162</v>
      </c>
      <c r="E20" s="43">
        <f t="shared" si="1"/>
        <v>42953</v>
      </c>
      <c r="F20" s="43">
        <v>43115</v>
      </c>
      <c r="G20" s="41"/>
      <c r="H20" s="68"/>
      <c r="I20" s="69"/>
      <c r="J20" s="70"/>
      <c r="K20" s="68"/>
      <c r="L20" s="69"/>
      <c r="M20" s="69"/>
      <c r="N20" s="32"/>
      <c r="O20" s="33"/>
      <c r="P20" s="34"/>
      <c r="Q20" s="69"/>
      <c r="R20" s="69"/>
      <c r="S20" s="70"/>
      <c r="T20" s="68"/>
      <c r="U20" s="75"/>
      <c r="V20" s="76"/>
      <c r="W20" s="77"/>
      <c r="X20" s="75"/>
      <c r="Y20" s="70"/>
      <c r="Z20" s="68"/>
      <c r="AA20" s="69"/>
      <c r="AB20" s="70"/>
      <c r="AC20" s="68"/>
      <c r="AD20" s="69"/>
      <c r="AE20" s="70"/>
      <c r="AF20" s="68"/>
      <c r="AG20" s="69"/>
      <c r="AH20" s="70"/>
      <c r="AI20" s="68"/>
      <c r="AJ20" s="69"/>
      <c r="AK20" s="70"/>
      <c r="AL20" s="68"/>
      <c r="AM20" s="69"/>
      <c r="AN20" s="70"/>
      <c r="AO20" s="68"/>
      <c r="AP20" s="69"/>
      <c r="AQ20" s="70"/>
      <c r="AR20" s="68"/>
      <c r="AS20" s="69"/>
      <c r="AT20" s="70"/>
      <c r="AU20" s="68"/>
      <c r="AV20" s="69"/>
      <c r="AW20" s="70"/>
    </row>
    <row r="21" spans="1:49" s="9" customFormat="1" ht="24.95" customHeight="1" thickBot="1" x14ac:dyDescent="0.25">
      <c r="A21" s="371"/>
      <c r="B21" s="374"/>
      <c r="C21" s="95" t="s">
        <v>61</v>
      </c>
      <c r="D21" s="42">
        <v>20</v>
      </c>
      <c r="E21" s="43">
        <f t="shared" si="1"/>
        <v>43116</v>
      </c>
      <c r="F21" s="43">
        <f>D21+E21</f>
        <v>43136</v>
      </c>
      <c r="G21" s="41"/>
      <c r="H21" s="68"/>
      <c r="I21" s="69"/>
      <c r="J21" s="70"/>
      <c r="K21" s="68"/>
      <c r="L21" s="69"/>
      <c r="M21" s="70"/>
      <c r="N21" s="32"/>
      <c r="O21" s="33"/>
      <c r="P21" s="34"/>
      <c r="Q21" s="68"/>
      <c r="R21" s="69"/>
      <c r="S21" s="70"/>
      <c r="T21" s="68"/>
      <c r="U21" s="75"/>
      <c r="V21" s="76"/>
      <c r="W21" s="77"/>
      <c r="X21" s="75"/>
      <c r="Y21" s="70"/>
      <c r="Z21" s="68"/>
      <c r="AA21" s="69"/>
      <c r="AB21" s="70"/>
      <c r="AC21" s="68"/>
      <c r="AD21" s="69"/>
      <c r="AE21" s="70"/>
      <c r="AF21" s="68"/>
      <c r="AG21" s="69"/>
      <c r="AH21" s="70"/>
      <c r="AI21" s="68"/>
      <c r="AJ21" s="69"/>
      <c r="AK21" s="70"/>
      <c r="AL21" s="68"/>
      <c r="AM21" s="69"/>
      <c r="AN21" s="70"/>
      <c r="AO21" s="68"/>
      <c r="AP21" s="69"/>
      <c r="AQ21" s="70"/>
      <c r="AR21" s="68"/>
      <c r="AS21" s="69"/>
      <c r="AT21" s="70"/>
      <c r="AU21" s="68"/>
      <c r="AV21" s="69"/>
      <c r="AW21" s="70"/>
    </row>
    <row r="22" spans="1:49" s="9" customFormat="1" ht="24.95" customHeight="1" thickBot="1" x14ac:dyDescent="0.25">
      <c r="A22" s="371"/>
      <c r="B22" s="374"/>
      <c r="C22" s="95" t="s">
        <v>47</v>
      </c>
      <c r="D22" s="42">
        <v>12</v>
      </c>
      <c r="E22" s="43">
        <f>F22-D22</f>
        <v>43124</v>
      </c>
      <c r="F22" s="43">
        <f>F21</f>
        <v>43136</v>
      </c>
      <c r="G22" s="41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75"/>
      <c r="V22" s="76"/>
      <c r="W22" s="77"/>
      <c r="X22" s="75"/>
      <c r="Y22" s="70"/>
      <c r="Z22" s="68"/>
      <c r="AA22" s="69"/>
      <c r="AB22" s="70"/>
      <c r="AC22" s="68"/>
      <c r="AD22" s="69"/>
      <c r="AE22" s="70"/>
      <c r="AF22" s="68"/>
      <c r="AG22" s="69"/>
      <c r="AH22" s="70"/>
      <c r="AI22" s="68"/>
      <c r="AJ22" s="69"/>
      <c r="AK22" s="70"/>
      <c r="AL22" s="68"/>
      <c r="AM22" s="69"/>
      <c r="AN22" s="70"/>
      <c r="AO22" s="68"/>
      <c r="AP22" s="69"/>
      <c r="AQ22" s="70"/>
      <c r="AR22" s="68"/>
      <c r="AS22" s="69"/>
      <c r="AT22" s="70"/>
      <c r="AU22" s="68"/>
      <c r="AV22" s="69"/>
      <c r="AW22" s="70"/>
    </row>
    <row r="23" spans="1:49" s="9" customFormat="1" ht="24.95" customHeight="1" thickBot="1" x14ac:dyDescent="0.25">
      <c r="A23" s="371"/>
      <c r="B23" s="374"/>
      <c r="C23" s="95" t="s">
        <v>106</v>
      </c>
      <c r="D23" s="42">
        <v>4</v>
      </c>
      <c r="E23" s="43">
        <f>F15+1</f>
        <v>42827</v>
      </c>
      <c r="F23" s="43">
        <f t="shared" ref="F23:F29" si="2">E23+D23</f>
        <v>42831</v>
      </c>
      <c r="G23" s="41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/>
      <c r="T23" s="68"/>
      <c r="U23" s="75"/>
      <c r="V23" s="76"/>
      <c r="W23" s="77"/>
      <c r="X23" s="75"/>
      <c r="Y23" s="70"/>
      <c r="Z23" s="68"/>
      <c r="AA23" s="69"/>
      <c r="AB23" s="70"/>
      <c r="AC23" s="68"/>
      <c r="AD23" s="69"/>
      <c r="AE23" s="70"/>
      <c r="AF23" s="68"/>
      <c r="AG23" s="69"/>
      <c r="AH23" s="70"/>
      <c r="AI23" s="68"/>
      <c r="AJ23" s="69"/>
      <c r="AK23" s="70"/>
      <c r="AL23" s="68"/>
      <c r="AM23" s="69"/>
      <c r="AN23" s="70"/>
      <c r="AO23" s="68"/>
      <c r="AP23" s="69"/>
      <c r="AQ23" s="70"/>
      <c r="AR23" s="68"/>
      <c r="AS23" s="69"/>
      <c r="AT23" s="70"/>
      <c r="AU23" s="68"/>
      <c r="AV23" s="69"/>
      <c r="AW23" s="70"/>
    </row>
    <row r="24" spans="1:49" s="9" customFormat="1" ht="24.95" customHeight="1" thickBot="1" x14ac:dyDescent="0.25">
      <c r="A24" s="371"/>
      <c r="B24" s="374"/>
      <c r="C24" s="95" t="s">
        <v>105</v>
      </c>
      <c r="D24" s="42">
        <v>4</v>
      </c>
      <c r="E24" s="43">
        <f>F19+1</f>
        <v>42953</v>
      </c>
      <c r="F24" s="43">
        <f t="shared" si="2"/>
        <v>42957</v>
      </c>
      <c r="G24" s="41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75"/>
      <c r="V24" s="76"/>
      <c r="W24" s="77"/>
      <c r="X24" s="75"/>
      <c r="Y24" s="70"/>
      <c r="Z24" s="68"/>
      <c r="AA24" s="69"/>
      <c r="AB24" s="70"/>
      <c r="AC24" s="68"/>
      <c r="AD24" s="69"/>
      <c r="AE24" s="70"/>
      <c r="AF24" s="68"/>
      <c r="AG24" s="69"/>
      <c r="AH24" s="70"/>
      <c r="AI24" s="68"/>
      <c r="AJ24" s="69"/>
      <c r="AK24" s="70"/>
      <c r="AL24" s="68"/>
      <c r="AM24" s="69"/>
      <c r="AN24" s="70"/>
      <c r="AO24" s="68"/>
      <c r="AP24" s="69"/>
      <c r="AQ24" s="70"/>
      <c r="AR24" s="68"/>
      <c r="AS24" s="69"/>
      <c r="AT24" s="70"/>
      <c r="AU24" s="68"/>
      <c r="AV24" s="69"/>
      <c r="AW24" s="70"/>
    </row>
    <row r="25" spans="1:49" s="9" customFormat="1" ht="24.95" customHeight="1" thickBot="1" x14ac:dyDescent="0.25">
      <c r="A25" s="371"/>
      <c r="B25" s="374"/>
      <c r="C25" s="95" t="s">
        <v>115</v>
      </c>
      <c r="D25" s="42">
        <v>5</v>
      </c>
      <c r="E25" s="43">
        <f>F29+1</f>
        <v>42840</v>
      </c>
      <c r="F25" s="43">
        <f t="shared" si="2"/>
        <v>42845</v>
      </c>
      <c r="G25" s="41"/>
      <c r="H25" s="68"/>
      <c r="I25" s="69"/>
      <c r="J25" s="70"/>
      <c r="K25" s="68"/>
      <c r="L25" s="69"/>
      <c r="M25" s="70"/>
      <c r="N25" s="68"/>
      <c r="O25" s="69"/>
      <c r="P25" s="70"/>
      <c r="Q25" s="68"/>
      <c r="R25" s="69"/>
      <c r="S25" s="70"/>
      <c r="T25" s="68"/>
      <c r="U25" s="75"/>
      <c r="V25" s="76"/>
      <c r="W25" s="77"/>
      <c r="X25" s="75"/>
      <c r="Y25" s="70"/>
      <c r="Z25" s="68"/>
      <c r="AA25" s="69"/>
      <c r="AB25" s="70"/>
      <c r="AC25" s="68"/>
      <c r="AD25" s="69"/>
      <c r="AE25" s="70"/>
      <c r="AF25" s="68"/>
      <c r="AG25" s="69"/>
      <c r="AH25" s="70"/>
      <c r="AI25" s="68"/>
      <c r="AJ25" s="69"/>
      <c r="AK25" s="70"/>
      <c r="AL25" s="68"/>
      <c r="AM25" s="69"/>
      <c r="AN25" s="70"/>
      <c r="AO25" s="68"/>
      <c r="AP25" s="69"/>
      <c r="AQ25" s="70"/>
      <c r="AR25" s="68"/>
      <c r="AS25" s="69"/>
      <c r="AT25" s="70"/>
      <c r="AU25" s="68"/>
      <c r="AV25" s="69"/>
      <c r="AW25" s="70"/>
    </row>
    <row r="26" spans="1:49" s="9" customFormat="1" ht="24.95" customHeight="1" thickBot="1" x14ac:dyDescent="0.25">
      <c r="A26" s="371"/>
      <c r="B26" s="374"/>
      <c r="C26" s="95" t="s">
        <v>116</v>
      </c>
      <c r="D26" s="42">
        <v>5</v>
      </c>
      <c r="E26" s="43">
        <f>F34+1</f>
        <v>43132</v>
      </c>
      <c r="F26" s="43">
        <f t="shared" si="2"/>
        <v>43137</v>
      </c>
      <c r="G26" s="41"/>
      <c r="H26" s="68"/>
      <c r="I26" s="69"/>
      <c r="J26" s="70"/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75"/>
      <c r="V26" s="76"/>
      <c r="W26" s="77"/>
      <c r="X26" s="75"/>
      <c r="Y26" s="70"/>
      <c r="Z26" s="68"/>
      <c r="AA26" s="69"/>
      <c r="AB26" s="70"/>
      <c r="AC26" s="68"/>
      <c r="AD26" s="69"/>
      <c r="AE26" s="70"/>
      <c r="AF26" s="68"/>
      <c r="AG26" s="69"/>
      <c r="AH26" s="70"/>
      <c r="AI26" s="68"/>
      <c r="AJ26" s="69"/>
      <c r="AK26" s="70"/>
      <c r="AL26" s="68"/>
      <c r="AM26" s="69"/>
      <c r="AN26" s="70"/>
      <c r="AO26" s="68"/>
      <c r="AP26" s="69"/>
      <c r="AQ26" s="70"/>
      <c r="AR26" s="68"/>
      <c r="AS26" s="69"/>
      <c r="AT26" s="70"/>
      <c r="AU26" s="68"/>
      <c r="AV26" s="69"/>
      <c r="AW26" s="70"/>
    </row>
    <row r="27" spans="1:49" s="9" customFormat="1" ht="24.95" customHeight="1" thickBot="1" x14ac:dyDescent="0.25">
      <c r="A27" s="371"/>
      <c r="B27" s="374"/>
      <c r="C27" s="95" t="s">
        <v>66</v>
      </c>
      <c r="D27" s="24">
        <v>10</v>
      </c>
      <c r="E27" s="25">
        <v>42815</v>
      </c>
      <c r="F27" s="25">
        <f t="shared" si="2"/>
        <v>42825</v>
      </c>
      <c r="G27" s="41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75"/>
      <c r="V27" s="76"/>
      <c r="W27" s="77"/>
      <c r="X27" s="75"/>
      <c r="Y27" s="70"/>
      <c r="Z27" s="68"/>
      <c r="AA27" s="69"/>
      <c r="AB27" s="70"/>
      <c r="AC27" s="68"/>
      <c r="AD27" s="69"/>
      <c r="AE27" s="70"/>
      <c r="AF27" s="68"/>
      <c r="AG27" s="69"/>
      <c r="AH27" s="70"/>
      <c r="AI27" s="68"/>
      <c r="AJ27" s="69"/>
      <c r="AK27" s="70"/>
      <c r="AL27" s="68"/>
      <c r="AM27" s="69"/>
      <c r="AN27" s="70"/>
      <c r="AO27" s="68"/>
      <c r="AP27" s="69"/>
      <c r="AQ27" s="70"/>
      <c r="AR27" s="68"/>
      <c r="AS27" s="69"/>
      <c r="AT27" s="70"/>
      <c r="AU27" s="68"/>
      <c r="AV27" s="69"/>
      <c r="AW27" s="70"/>
    </row>
    <row r="28" spans="1:49" s="9" customFormat="1" ht="24.95" customHeight="1" thickBot="1" x14ac:dyDescent="0.25">
      <c r="A28" s="371"/>
      <c r="B28" s="374"/>
      <c r="C28" s="95" t="s">
        <v>67</v>
      </c>
      <c r="D28" s="24">
        <v>5</v>
      </c>
      <c r="E28" s="25">
        <f>F27+1</f>
        <v>42826</v>
      </c>
      <c r="F28" s="25">
        <f t="shared" si="2"/>
        <v>42831</v>
      </c>
      <c r="G28" s="41"/>
      <c r="H28" s="68"/>
      <c r="I28" s="69"/>
      <c r="J28" s="70"/>
      <c r="K28" s="68"/>
      <c r="L28" s="69"/>
      <c r="M28" s="70"/>
      <c r="N28" s="68"/>
      <c r="O28" s="69"/>
      <c r="P28" s="70"/>
      <c r="Q28" s="68"/>
      <c r="R28" s="69"/>
      <c r="S28" s="70"/>
      <c r="T28" s="68"/>
      <c r="U28" s="75"/>
      <c r="V28" s="76"/>
      <c r="W28" s="77"/>
      <c r="X28" s="75"/>
      <c r="Y28" s="70"/>
      <c r="Z28" s="68"/>
      <c r="AA28" s="69"/>
      <c r="AB28" s="70"/>
      <c r="AC28" s="68"/>
      <c r="AD28" s="69"/>
      <c r="AE28" s="70"/>
      <c r="AF28" s="68"/>
      <c r="AG28" s="69"/>
      <c r="AH28" s="70"/>
      <c r="AI28" s="68"/>
      <c r="AJ28" s="69"/>
      <c r="AK28" s="70"/>
      <c r="AL28" s="68"/>
      <c r="AM28" s="69"/>
      <c r="AN28" s="70"/>
      <c r="AO28" s="68"/>
      <c r="AP28" s="69"/>
      <c r="AQ28" s="70"/>
      <c r="AR28" s="68"/>
      <c r="AS28" s="69"/>
      <c r="AT28" s="70"/>
      <c r="AU28" s="68"/>
      <c r="AV28" s="69"/>
      <c r="AW28" s="70"/>
    </row>
    <row r="29" spans="1:49" s="9" customFormat="1" ht="24.95" customHeight="1" thickBot="1" x14ac:dyDescent="0.25">
      <c r="A29" s="371"/>
      <c r="B29" s="374"/>
      <c r="C29" s="95" t="s">
        <v>98</v>
      </c>
      <c r="D29" s="24">
        <v>7</v>
      </c>
      <c r="E29" s="25">
        <f>F28+1</f>
        <v>42832</v>
      </c>
      <c r="F29" s="25">
        <f t="shared" si="2"/>
        <v>42839</v>
      </c>
      <c r="G29" s="41"/>
      <c r="H29" s="68"/>
      <c r="I29" s="69"/>
      <c r="J29" s="70"/>
      <c r="K29" s="68"/>
      <c r="L29" s="69"/>
      <c r="M29" s="70"/>
      <c r="N29" s="68"/>
      <c r="O29" s="69"/>
      <c r="P29" s="70"/>
      <c r="Q29" s="68"/>
      <c r="R29" s="69"/>
      <c r="S29" s="70"/>
      <c r="T29" s="68"/>
      <c r="U29" s="75"/>
      <c r="V29" s="76"/>
      <c r="W29" s="77"/>
      <c r="X29" s="75"/>
      <c r="Y29" s="70"/>
      <c r="Z29" s="68"/>
      <c r="AA29" s="69"/>
      <c r="AB29" s="70"/>
      <c r="AC29" s="68"/>
      <c r="AD29" s="69"/>
      <c r="AE29" s="70"/>
      <c r="AF29" s="68"/>
      <c r="AG29" s="69"/>
      <c r="AH29" s="70"/>
      <c r="AI29" s="68"/>
      <c r="AJ29" s="69"/>
      <c r="AK29" s="70"/>
      <c r="AL29" s="68"/>
      <c r="AM29" s="69"/>
      <c r="AN29" s="70"/>
      <c r="AO29" s="68"/>
      <c r="AP29" s="69"/>
      <c r="AQ29" s="70"/>
      <c r="AR29" s="68"/>
      <c r="AS29" s="69"/>
      <c r="AT29" s="70"/>
      <c r="AU29" s="68"/>
      <c r="AV29" s="69"/>
      <c r="AW29" s="70"/>
    </row>
    <row r="30" spans="1:49" s="9" customFormat="1" ht="24.95" customHeight="1" thickBot="1" x14ac:dyDescent="0.25">
      <c r="A30" s="371"/>
      <c r="B30" s="374"/>
      <c r="C30" s="95" t="s">
        <v>121</v>
      </c>
      <c r="D30" s="24">
        <f>F30-E30</f>
        <v>30</v>
      </c>
      <c r="E30" s="25">
        <f>F29+1</f>
        <v>42840</v>
      </c>
      <c r="F30" s="25">
        <v>42870</v>
      </c>
      <c r="G30" s="41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/>
      <c r="U30" s="75"/>
      <c r="V30" s="76"/>
      <c r="W30" s="77"/>
      <c r="X30" s="75"/>
      <c r="Y30" s="70"/>
      <c r="Z30" s="68"/>
      <c r="AA30" s="69"/>
      <c r="AB30" s="70"/>
      <c r="AC30" s="68"/>
      <c r="AD30" s="69"/>
      <c r="AE30" s="70"/>
      <c r="AF30" s="68"/>
      <c r="AG30" s="69"/>
      <c r="AH30" s="70"/>
      <c r="AI30" s="68"/>
      <c r="AJ30" s="69"/>
      <c r="AK30" s="70"/>
      <c r="AL30" s="68"/>
      <c r="AM30" s="69"/>
      <c r="AN30" s="70"/>
      <c r="AO30" s="68"/>
      <c r="AP30" s="69"/>
      <c r="AQ30" s="70"/>
      <c r="AR30" s="68"/>
      <c r="AS30" s="69"/>
      <c r="AT30" s="70"/>
      <c r="AU30" s="68"/>
      <c r="AV30" s="69"/>
      <c r="AW30" s="70"/>
    </row>
    <row r="31" spans="1:49" s="9" customFormat="1" ht="24.95" customHeight="1" thickBot="1" x14ac:dyDescent="0.25">
      <c r="A31" s="371"/>
      <c r="B31" s="374"/>
      <c r="C31" s="95" t="s">
        <v>117</v>
      </c>
      <c r="D31" s="24">
        <v>14</v>
      </c>
      <c r="E31" s="25">
        <f>F30+1</f>
        <v>42871</v>
      </c>
      <c r="F31" s="25">
        <f>E31+D31</f>
        <v>42885</v>
      </c>
      <c r="G31" s="41"/>
      <c r="H31" s="32"/>
      <c r="I31" s="33"/>
      <c r="J31" s="34"/>
      <c r="K31" s="32"/>
      <c r="L31" s="33"/>
      <c r="M31" s="34"/>
      <c r="N31" s="32"/>
      <c r="O31" s="33"/>
      <c r="P31" s="34"/>
      <c r="Q31" s="32"/>
      <c r="R31" s="33"/>
      <c r="S31" s="34"/>
      <c r="T31" s="32"/>
      <c r="U31" s="81"/>
      <c r="V31" s="82"/>
      <c r="W31" s="83"/>
      <c r="X31" s="81"/>
      <c r="Y31" s="34"/>
      <c r="Z31" s="32"/>
      <c r="AA31" s="33"/>
      <c r="AB31" s="34"/>
      <c r="AC31" s="32"/>
      <c r="AD31" s="33"/>
      <c r="AE31" s="34"/>
      <c r="AF31" s="32"/>
      <c r="AG31" s="33"/>
      <c r="AH31" s="34"/>
      <c r="AI31" s="32"/>
      <c r="AJ31" s="33"/>
      <c r="AK31" s="34"/>
      <c r="AL31" s="32"/>
      <c r="AM31" s="33"/>
      <c r="AN31" s="34"/>
      <c r="AO31" s="32"/>
      <c r="AP31" s="33"/>
      <c r="AQ31" s="34"/>
      <c r="AR31" s="32"/>
      <c r="AS31" s="33"/>
      <c r="AT31" s="34"/>
      <c r="AU31" s="32"/>
      <c r="AV31" s="33"/>
      <c r="AW31" s="34"/>
    </row>
    <row r="32" spans="1:49" s="9" customFormat="1" ht="24.95" customHeight="1" thickBot="1" x14ac:dyDescent="0.25">
      <c r="A32" s="371"/>
      <c r="B32" s="374"/>
      <c r="C32" s="95" t="s">
        <v>120</v>
      </c>
      <c r="D32" s="24">
        <v>7</v>
      </c>
      <c r="E32" s="25">
        <v>43110</v>
      </c>
      <c r="F32" s="25">
        <f>E32+D32</f>
        <v>43117</v>
      </c>
      <c r="G32" s="41"/>
      <c r="H32" s="32"/>
      <c r="I32" s="33"/>
      <c r="J32" s="34"/>
      <c r="K32" s="32"/>
      <c r="L32" s="33"/>
      <c r="M32" s="34"/>
      <c r="N32" s="32"/>
      <c r="O32" s="33"/>
      <c r="P32" s="34"/>
      <c r="Q32" s="32"/>
      <c r="R32" s="33"/>
      <c r="S32" s="34"/>
      <c r="T32" s="32"/>
      <c r="U32" s="81"/>
      <c r="V32" s="82"/>
      <c r="W32" s="83"/>
      <c r="X32" s="81"/>
      <c r="Y32" s="34"/>
      <c r="Z32" s="32"/>
      <c r="AA32" s="33"/>
      <c r="AB32" s="34"/>
      <c r="AC32" s="32"/>
      <c r="AD32" s="33"/>
      <c r="AE32" s="34"/>
      <c r="AF32" s="32"/>
      <c r="AG32" s="33"/>
      <c r="AH32" s="34"/>
      <c r="AI32" s="32"/>
      <c r="AJ32" s="33"/>
      <c r="AK32" s="34"/>
      <c r="AL32" s="32"/>
      <c r="AM32" s="33"/>
      <c r="AN32" s="34"/>
      <c r="AO32" s="32"/>
      <c r="AP32" s="33"/>
      <c r="AQ32" s="34"/>
      <c r="AR32" s="32"/>
      <c r="AS32" s="33"/>
      <c r="AT32" s="34"/>
      <c r="AU32" s="32"/>
      <c r="AV32" s="33"/>
      <c r="AW32" s="34"/>
    </row>
    <row r="33" spans="1:49" s="9" customFormat="1" ht="24.95" customHeight="1" thickBot="1" x14ac:dyDescent="0.25">
      <c r="A33" s="371"/>
      <c r="B33" s="374"/>
      <c r="C33" s="95" t="s">
        <v>67</v>
      </c>
      <c r="D33" s="24">
        <v>5</v>
      </c>
      <c r="E33" s="25">
        <f>F32+1</f>
        <v>43118</v>
      </c>
      <c r="F33" s="25">
        <f>E33+D33</f>
        <v>43123</v>
      </c>
      <c r="G33" s="41"/>
      <c r="H33" s="32"/>
      <c r="I33" s="33"/>
      <c r="J33" s="34"/>
      <c r="K33" s="32"/>
      <c r="L33" s="33"/>
      <c r="M33" s="34"/>
      <c r="N33" s="32"/>
      <c r="O33" s="33"/>
      <c r="P33" s="34"/>
      <c r="Q33" s="32"/>
      <c r="R33" s="33"/>
      <c r="S33" s="34"/>
      <c r="T33" s="32"/>
      <c r="U33" s="81"/>
      <c r="V33" s="82"/>
      <c r="W33" s="83"/>
      <c r="X33" s="81"/>
      <c r="Y33" s="34"/>
      <c r="Z33" s="32"/>
      <c r="AA33" s="33"/>
      <c r="AB33" s="34"/>
      <c r="AC33" s="32"/>
      <c r="AD33" s="33"/>
      <c r="AE33" s="34"/>
      <c r="AF33" s="32"/>
      <c r="AG33" s="33"/>
      <c r="AH33" s="34"/>
      <c r="AI33" s="32"/>
      <c r="AJ33" s="33"/>
      <c r="AK33" s="34"/>
      <c r="AL33" s="32"/>
      <c r="AM33" s="33"/>
      <c r="AN33" s="34"/>
      <c r="AO33" s="32"/>
      <c r="AP33" s="33"/>
      <c r="AQ33" s="34"/>
      <c r="AR33" s="32"/>
      <c r="AS33" s="33"/>
      <c r="AT33" s="34"/>
      <c r="AU33" s="32"/>
      <c r="AV33" s="33"/>
      <c r="AW33" s="34"/>
    </row>
    <row r="34" spans="1:49" s="9" customFormat="1" ht="24.95" customHeight="1" thickBot="1" x14ac:dyDescent="0.25">
      <c r="A34" s="371"/>
      <c r="B34" s="374"/>
      <c r="C34" s="95" t="s">
        <v>118</v>
      </c>
      <c r="D34" s="24">
        <v>7</v>
      </c>
      <c r="E34" s="25">
        <f>F33+1</f>
        <v>43124</v>
      </c>
      <c r="F34" s="25">
        <f>E34+D34</f>
        <v>43131</v>
      </c>
      <c r="G34" s="41"/>
      <c r="H34" s="32"/>
      <c r="I34" s="33"/>
      <c r="J34" s="34"/>
      <c r="K34" s="32"/>
      <c r="L34" s="33"/>
      <c r="M34" s="34"/>
      <c r="N34" s="32"/>
      <c r="O34" s="33"/>
      <c r="P34" s="34"/>
      <c r="Q34" s="32"/>
      <c r="R34" s="33"/>
      <c r="S34" s="34"/>
      <c r="T34" s="32"/>
      <c r="U34" s="81"/>
      <c r="V34" s="82"/>
      <c r="W34" s="83"/>
      <c r="X34" s="81"/>
      <c r="Y34" s="34"/>
      <c r="Z34" s="32"/>
      <c r="AA34" s="33"/>
      <c r="AB34" s="34"/>
      <c r="AC34" s="32"/>
      <c r="AD34" s="33"/>
      <c r="AE34" s="34"/>
      <c r="AF34" s="32"/>
      <c r="AG34" s="33"/>
      <c r="AH34" s="34"/>
      <c r="AI34" s="32"/>
      <c r="AJ34" s="33"/>
      <c r="AK34" s="34"/>
      <c r="AL34" s="32"/>
      <c r="AM34" s="33"/>
      <c r="AN34" s="34"/>
      <c r="AO34" s="32"/>
      <c r="AP34" s="33"/>
      <c r="AQ34" s="34"/>
      <c r="AR34" s="32"/>
      <c r="AS34" s="33"/>
      <c r="AT34" s="34"/>
      <c r="AU34" s="32"/>
      <c r="AV34" s="33"/>
      <c r="AW34" s="34"/>
    </row>
    <row r="35" spans="1:49" s="9" customFormat="1" ht="24.95" customHeight="1" thickBot="1" x14ac:dyDescent="0.25">
      <c r="A35" s="372"/>
      <c r="B35" s="375"/>
      <c r="C35" s="96" t="s">
        <v>119</v>
      </c>
      <c r="D35" s="97">
        <v>10</v>
      </c>
      <c r="E35" s="35">
        <f>F34+1</f>
        <v>43132</v>
      </c>
      <c r="F35" s="35">
        <f>D35+E35</f>
        <v>43142</v>
      </c>
      <c r="G35" s="98"/>
      <c r="H35" s="32"/>
      <c r="I35" s="33"/>
      <c r="J35" s="34"/>
      <c r="K35" s="32"/>
      <c r="L35" s="33"/>
      <c r="M35" s="34"/>
      <c r="N35" s="32"/>
      <c r="O35" s="33"/>
      <c r="P35" s="34"/>
      <c r="Q35" s="32"/>
      <c r="R35" s="33"/>
      <c r="S35" s="34"/>
      <c r="T35" s="32"/>
      <c r="U35" s="81"/>
      <c r="V35" s="82"/>
      <c r="W35" s="83"/>
      <c r="X35" s="81"/>
      <c r="Y35" s="34"/>
      <c r="Z35" s="32"/>
      <c r="AA35" s="33"/>
      <c r="AB35" s="34"/>
      <c r="AC35" s="32"/>
      <c r="AD35" s="33"/>
      <c r="AE35" s="34"/>
      <c r="AF35" s="32"/>
      <c r="AG35" s="33"/>
      <c r="AH35" s="34"/>
      <c r="AI35" s="32"/>
      <c r="AJ35" s="33"/>
      <c r="AK35" s="34"/>
      <c r="AL35" s="32"/>
      <c r="AM35" s="33"/>
      <c r="AN35" s="34"/>
      <c r="AO35" s="32"/>
      <c r="AP35" s="33"/>
      <c r="AQ35" s="34"/>
      <c r="AR35" s="32"/>
      <c r="AS35" s="33"/>
      <c r="AT35" s="34"/>
      <c r="AU35" s="32"/>
      <c r="AV35" s="33"/>
      <c r="AW35" s="34"/>
    </row>
    <row r="36" spans="1:49" s="9" customFormat="1" x14ac:dyDescent="0.2">
      <c r="A36" s="28"/>
      <c r="B36" s="29"/>
      <c r="C36" s="30"/>
      <c r="D36" s="22"/>
      <c r="E36" s="7"/>
      <c r="F36" s="7"/>
      <c r="G36" s="22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</row>
    <row r="37" spans="1:49" ht="42" customHeight="1" thickBot="1" x14ac:dyDescent="0.25">
      <c r="A37" s="26"/>
      <c r="B37" s="369" t="s">
        <v>123</v>
      </c>
      <c r="C37" s="369"/>
      <c r="D37" s="369"/>
      <c r="E37" s="369"/>
      <c r="F37" s="369"/>
      <c r="G37" s="23"/>
      <c r="H37" s="23"/>
      <c r="I37" s="23"/>
      <c r="J37" s="23"/>
      <c r="K37" s="23"/>
      <c r="L37" s="23"/>
      <c r="M37" s="23"/>
      <c r="N37" s="368"/>
      <c r="O37" s="368"/>
      <c r="P37" s="368"/>
      <c r="Q37" s="368"/>
      <c r="R37" s="368"/>
      <c r="S37" s="368"/>
      <c r="T37" s="368"/>
      <c r="U37" s="23"/>
      <c r="V37" s="23"/>
      <c r="W37" s="23"/>
      <c r="X37" s="23"/>
      <c r="Y37" s="23"/>
    </row>
    <row r="38" spans="1:49" ht="26.25" customHeight="1" x14ac:dyDescent="0.2">
      <c r="B38" s="99"/>
      <c r="C38" s="193" t="s">
        <v>71</v>
      </c>
      <c r="D38" s="100" t="s">
        <v>70</v>
      </c>
      <c r="E38" s="100" t="s">
        <v>72</v>
      </c>
      <c r="F38" s="101" t="s">
        <v>73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49" ht="24" x14ac:dyDescent="0.2">
      <c r="B39" s="102">
        <v>1</v>
      </c>
      <c r="C39" s="103" t="s">
        <v>45</v>
      </c>
      <c r="D39" s="104">
        <v>1</v>
      </c>
      <c r="E39" s="105">
        <v>12918611</v>
      </c>
      <c r="F39" s="106">
        <f>E39*D39</f>
        <v>12918611</v>
      </c>
    </row>
    <row r="40" spans="1:49" ht="24" x14ac:dyDescent="0.2">
      <c r="B40" s="107">
        <v>2</v>
      </c>
      <c r="C40" s="108" t="s">
        <v>125</v>
      </c>
      <c r="D40" s="104">
        <v>1</v>
      </c>
      <c r="E40" s="105">
        <v>2600951</v>
      </c>
      <c r="F40" s="106">
        <f t="shared" ref="F40:F65" si="3">E40*D40</f>
        <v>2600951</v>
      </c>
    </row>
    <row r="41" spans="1:49" ht="24" x14ac:dyDescent="0.2">
      <c r="B41" s="107">
        <v>3</v>
      </c>
      <c r="C41" s="108" t="s">
        <v>100</v>
      </c>
      <c r="D41" s="104">
        <v>900</v>
      </c>
      <c r="E41" s="105">
        <v>111471</v>
      </c>
      <c r="F41" s="106">
        <f t="shared" si="3"/>
        <v>100323900</v>
      </c>
      <c r="M41" s="2" t="s">
        <v>30</v>
      </c>
    </row>
    <row r="42" spans="1:49" ht="24" customHeight="1" x14ac:dyDescent="0.2">
      <c r="B42" s="102">
        <v>4</v>
      </c>
      <c r="C42" s="108" t="s">
        <v>46</v>
      </c>
      <c r="D42" s="104">
        <v>1</v>
      </c>
      <c r="E42" s="105">
        <v>1553522</v>
      </c>
      <c r="F42" s="106">
        <f t="shared" si="3"/>
        <v>1553522</v>
      </c>
      <c r="M42" s="2"/>
    </row>
    <row r="43" spans="1:49" ht="24" customHeight="1" x14ac:dyDescent="0.2">
      <c r="B43" s="107">
        <v>5</v>
      </c>
      <c r="C43" s="108" t="s">
        <v>126</v>
      </c>
      <c r="D43" s="104">
        <v>60</v>
      </c>
      <c r="E43" s="105">
        <v>567072</v>
      </c>
      <c r="F43" s="106">
        <f t="shared" si="3"/>
        <v>34024320</v>
      </c>
      <c r="M43" s="2"/>
    </row>
    <row r="44" spans="1:49" ht="24" customHeight="1" x14ac:dyDescent="0.2">
      <c r="B44" s="107">
        <v>6</v>
      </c>
      <c r="C44" s="108" t="s">
        <v>127</v>
      </c>
      <c r="D44" s="104">
        <v>1</v>
      </c>
      <c r="E44" s="105">
        <v>2600951</v>
      </c>
      <c r="F44" s="106">
        <f t="shared" si="3"/>
        <v>2600951</v>
      </c>
      <c r="M44" s="2"/>
    </row>
    <row r="45" spans="1:49" ht="24" x14ac:dyDescent="0.2">
      <c r="B45" s="102">
        <v>7</v>
      </c>
      <c r="C45" s="194" t="s">
        <v>94</v>
      </c>
      <c r="D45" s="104">
        <v>900</v>
      </c>
      <c r="E45" s="105">
        <v>108606</v>
      </c>
      <c r="F45" s="106">
        <f t="shared" si="3"/>
        <v>97745400</v>
      </c>
      <c r="M45" s="2"/>
    </row>
    <row r="46" spans="1:49" ht="24" x14ac:dyDescent="0.2">
      <c r="B46" s="107">
        <v>8</v>
      </c>
      <c r="C46" s="108" t="s">
        <v>46</v>
      </c>
      <c r="D46" s="104">
        <v>1</v>
      </c>
      <c r="E46" s="105">
        <v>1553522</v>
      </c>
      <c r="F46" s="106">
        <f t="shared" si="3"/>
        <v>1553522</v>
      </c>
    </row>
    <row r="47" spans="1:49" ht="28.5" customHeight="1" x14ac:dyDescent="0.2">
      <c r="B47" s="107">
        <v>9</v>
      </c>
      <c r="C47" s="108" t="s">
        <v>128</v>
      </c>
      <c r="D47" s="104">
        <v>162</v>
      </c>
      <c r="E47" s="105">
        <v>174691</v>
      </c>
      <c r="F47" s="106">
        <f t="shared" si="3"/>
        <v>28299942</v>
      </c>
    </row>
    <row r="48" spans="1:49" ht="24" x14ac:dyDescent="0.2">
      <c r="B48" s="102">
        <v>10</v>
      </c>
      <c r="C48" s="108" t="s">
        <v>62</v>
      </c>
      <c r="D48" s="104">
        <v>1</v>
      </c>
      <c r="E48" s="105">
        <v>13761201</v>
      </c>
      <c r="F48" s="106">
        <f t="shared" si="3"/>
        <v>13761201</v>
      </c>
    </row>
    <row r="49" spans="2:6" ht="24" x14ac:dyDescent="0.2">
      <c r="B49" s="107">
        <v>11</v>
      </c>
      <c r="C49" s="108" t="s">
        <v>131</v>
      </c>
      <c r="D49" s="104">
        <v>4</v>
      </c>
      <c r="E49" s="105">
        <v>171768</v>
      </c>
      <c r="F49" s="106">
        <f t="shared" si="3"/>
        <v>687072</v>
      </c>
    </row>
    <row r="50" spans="2:6" ht="24" x14ac:dyDescent="0.2">
      <c r="B50" s="107">
        <v>12</v>
      </c>
      <c r="C50" s="108" t="s">
        <v>132</v>
      </c>
      <c r="D50" s="104">
        <v>5</v>
      </c>
      <c r="E50" s="105">
        <v>171768</v>
      </c>
      <c r="F50" s="106">
        <f t="shared" si="3"/>
        <v>858840</v>
      </c>
    </row>
    <row r="51" spans="2:6" ht="24" x14ac:dyDescent="0.2">
      <c r="B51" s="102">
        <v>13</v>
      </c>
      <c r="C51" s="108" t="s">
        <v>133</v>
      </c>
      <c r="D51" s="104">
        <v>5</v>
      </c>
      <c r="E51" s="105">
        <v>171768</v>
      </c>
      <c r="F51" s="106">
        <f t="shared" si="3"/>
        <v>858840</v>
      </c>
    </row>
    <row r="52" spans="2:6" ht="24" x14ac:dyDescent="0.2">
      <c r="B52" s="107">
        <v>14</v>
      </c>
      <c r="C52" s="108" t="s">
        <v>116</v>
      </c>
      <c r="D52" s="104">
        <v>5</v>
      </c>
      <c r="E52" s="105">
        <v>171768</v>
      </c>
      <c r="F52" s="106">
        <f t="shared" si="3"/>
        <v>858840</v>
      </c>
    </row>
    <row r="53" spans="2:6" ht="24" x14ac:dyDescent="0.2">
      <c r="B53" s="107">
        <v>15</v>
      </c>
      <c r="C53" s="108" t="s">
        <v>66</v>
      </c>
      <c r="D53" s="104">
        <v>1</v>
      </c>
      <c r="E53" s="105">
        <v>2750000</v>
      </c>
      <c r="F53" s="106">
        <f t="shared" si="3"/>
        <v>2750000</v>
      </c>
    </row>
    <row r="54" spans="2:6" ht="24" x14ac:dyDescent="0.2">
      <c r="B54" s="102">
        <v>16</v>
      </c>
      <c r="C54" s="108" t="s">
        <v>67</v>
      </c>
      <c r="D54" s="104">
        <v>1</v>
      </c>
      <c r="E54" s="105">
        <v>0</v>
      </c>
      <c r="F54" s="106">
        <f t="shared" si="3"/>
        <v>0</v>
      </c>
    </row>
    <row r="55" spans="2:6" ht="24" x14ac:dyDescent="0.2">
      <c r="B55" s="107">
        <v>17</v>
      </c>
      <c r="C55" s="108" t="s">
        <v>134</v>
      </c>
      <c r="D55" s="104">
        <v>1</v>
      </c>
      <c r="E55" s="105">
        <f>91859000</f>
        <v>91859000</v>
      </c>
      <c r="F55" s="106">
        <f t="shared" si="3"/>
        <v>91859000</v>
      </c>
    </row>
    <row r="56" spans="2:6" ht="36" x14ac:dyDescent="0.2">
      <c r="B56" s="107">
        <v>18</v>
      </c>
      <c r="C56" s="108" t="s">
        <v>135</v>
      </c>
      <c r="D56" s="104">
        <v>30</v>
      </c>
      <c r="E56" s="105">
        <v>770000</v>
      </c>
      <c r="F56" s="106">
        <f t="shared" si="3"/>
        <v>23100000</v>
      </c>
    </row>
    <row r="57" spans="2:6" ht="36" x14ac:dyDescent="0.2">
      <c r="B57" s="102">
        <v>19</v>
      </c>
      <c r="C57" s="108" t="s">
        <v>136</v>
      </c>
      <c r="D57" s="104">
        <v>1</v>
      </c>
      <c r="E57" s="105">
        <v>6600000</v>
      </c>
      <c r="F57" s="106">
        <f t="shared" si="3"/>
        <v>6600000</v>
      </c>
    </row>
    <row r="58" spans="2:6" ht="24" x14ac:dyDescent="0.2">
      <c r="B58" s="107">
        <v>20</v>
      </c>
      <c r="C58" s="108" t="s">
        <v>80</v>
      </c>
      <c r="D58" s="104">
        <v>2</v>
      </c>
      <c r="E58" s="105">
        <v>8346000</v>
      </c>
      <c r="F58" s="106">
        <f t="shared" si="3"/>
        <v>16692000</v>
      </c>
    </row>
    <row r="59" spans="2:6" x14ac:dyDescent="0.2">
      <c r="B59" s="107">
        <v>21</v>
      </c>
      <c r="C59" s="108" t="s">
        <v>81</v>
      </c>
      <c r="D59" s="104">
        <v>99</v>
      </c>
      <c r="E59" s="105">
        <v>9000</v>
      </c>
      <c r="F59" s="106">
        <f t="shared" si="3"/>
        <v>891000</v>
      </c>
    </row>
    <row r="60" spans="2:6" x14ac:dyDescent="0.2">
      <c r="B60" s="102">
        <v>22</v>
      </c>
      <c r="C60" s="108" t="s">
        <v>151</v>
      </c>
      <c r="D60" s="104">
        <v>14</v>
      </c>
      <c r="E60" s="105">
        <v>80000</v>
      </c>
      <c r="F60" s="106">
        <f t="shared" si="3"/>
        <v>1120000</v>
      </c>
    </row>
    <row r="61" spans="2:6" ht="25.5" x14ac:dyDescent="0.2">
      <c r="B61" s="107">
        <v>23</v>
      </c>
      <c r="C61" s="109" t="s">
        <v>90</v>
      </c>
      <c r="D61" s="104">
        <v>1</v>
      </c>
      <c r="E61" s="105">
        <f>2375000*2</f>
        <v>4750000</v>
      </c>
      <c r="F61" s="106">
        <f t="shared" si="3"/>
        <v>4750000</v>
      </c>
    </row>
    <row r="62" spans="2:6" ht="38.25" x14ac:dyDescent="0.2">
      <c r="B62" s="107">
        <v>24</v>
      </c>
      <c r="C62" s="109" t="s">
        <v>84</v>
      </c>
      <c r="D62" s="110">
        <v>2</v>
      </c>
      <c r="E62" s="111">
        <v>21353000</v>
      </c>
      <c r="F62" s="106">
        <f t="shared" si="3"/>
        <v>42706000</v>
      </c>
    </row>
    <row r="63" spans="2:6" ht="24" x14ac:dyDescent="0.2">
      <c r="B63" s="102">
        <v>25</v>
      </c>
      <c r="C63" s="103" t="s">
        <v>66</v>
      </c>
      <c r="D63" s="110">
        <v>1</v>
      </c>
      <c r="E63" s="105">
        <v>2750000</v>
      </c>
      <c r="F63" s="106">
        <f t="shared" si="3"/>
        <v>2750000</v>
      </c>
    </row>
    <row r="64" spans="2:6" x14ac:dyDescent="0.2">
      <c r="B64" s="107">
        <v>26</v>
      </c>
      <c r="C64" s="195" t="s">
        <v>118</v>
      </c>
      <c r="D64" s="110">
        <v>1</v>
      </c>
      <c r="E64" s="111">
        <v>92669000</v>
      </c>
      <c r="F64" s="106">
        <f t="shared" si="3"/>
        <v>92669000</v>
      </c>
    </row>
    <row r="65" spans="2:6" ht="26.25" thickBot="1" x14ac:dyDescent="0.25">
      <c r="B65" s="107">
        <v>27</v>
      </c>
      <c r="C65" s="112" t="s">
        <v>137</v>
      </c>
      <c r="D65" s="110">
        <v>1</v>
      </c>
      <c r="E65" s="105">
        <v>2750000</v>
      </c>
      <c r="F65" s="106">
        <f t="shared" si="3"/>
        <v>2750000</v>
      </c>
    </row>
    <row r="66" spans="2:6" ht="13.5" thickBot="1" x14ac:dyDescent="0.25">
      <c r="B66" s="379" t="s">
        <v>85</v>
      </c>
      <c r="C66" s="380"/>
      <c r="D66" s="380"/>
      <c r="E66" s="381"/>
      <c r="F66" s="113">
        <f>SUM(F39:F65)</f>
        <v>587282912</v>
      </c>
    </row>
    <row r="67" spans="2:6" ht="13.5" thickBot="1" x14ac:dyDescent="0.25">
      <c r="B67" s="379" t="s">
        <v>86</v>
      </c>
      <c r="C67" s="380"/>
      <c r="D67" s="380"/>
      <c r="E67" s="381"/>
      <c r="F67" s="113">
        <f>F66*1.18</f>
        <v>692993836.15999997</v>
      </c>
    </row>
  </sheetData>
  <mergeCells count="192">
    <mergeCell ref="AU14:AW14"/>
    <mergeCell ref="AU15:AW15"/>
    <mergeCell ref="AU8:AW8"/>
    <mergeCell ref="AU9:AW9"/>
    <mergeCell ref="AU10:AW10"/>
    <mergeCell ref="AU11:AW11"/>
    <mergeCell ref="AU12:AW12"/>
    <mergeCell ref="AU13:AW13"/>
    <mergeCell ref="B37:F37"/>
    <mergeCell ref="N37:T37"/>
    <mergeCell ref="H14:J14"/>
    <mergeCell ref="K14:M14"/>
    <mergeCell ref="N14:P14"/>
    <mergeCell ref="Q14:S14"/>
    <mergeCell ref="Z14:AB14"/>
    <mergeCell ref="AC14:AE14"/>
    <mergeCell ref="AC13:AE13"/>
    <mergeCell ref="AF13:AH13"/>
    <mergeCell ref="AI13:AK13"/>
    <mergeCell ref="AL13:AN13"/>
    <mergeCell ref="AO13:AQ13"/>
    <mergeCell ref="AR13:AT13"/>
    <mergeCell ref="AF12:AH12"/>
    <mergeCell ref="AI12:AK12"/>
    <mergeCell ref="B66:E66"/>
    <mergeCell ref="B67:E67"/>
    <mergeCell ref="AU2:AW2"/>
    <mergeCell ref="AU3:AW3"/>
    <mergeCell ref="AU4:AW4"/>
    <mergeCell ref="AU5:AW5"/>
    <mergeCell ref="AU6:AW6"/>
    <mergeCell ref="AU7:AW7"/>
    <mergeCell ref="AC15:AE15"/>
    <mergeCell ref="AF15:AH15"/>
    <mergeCell ref="AI15:AK15"/>
    <mergeCell ref="AL15:AN15"/>
    <mergeCell ref="AO15:AQ15"/>
    <mergeCell ref="AR15:AT15"/>
    <mergeCell ref="AF14:AH14"/>
    <mergeCell ref="AI14:AK14"/>
    <mergeCell ref="AL14:AN14"/>
    <mergeCell ref="AO14:AQ14"/>
    <mergeCell ref="AR14:AT14"/>
    <mergeCell ref="H15:J15"/>
    <mergeCell ref="K15:M15"/>
    <mergeCell ref="N15:P15"/>
    <mergeCell ref="Q15:S15"/>
    <mergeCell ref="Z15:AB15"/>
    <mergeCell ref="AL12:AN12"/>
    <mergeCell ref="AO12:AQ12"/>
    <mergeCell ref="AR12:AT12"/>
    <mergeCell ref="H13:J13"/>
    <mergeCell ref="K13:M13"/>
    <mergeCell ref="N13:P13"/>
    <mergeCell ref="Q13:S13"/>
    <mergeCell ref="Z13:AB13"/>
    <mergeCell ref="AO11:AQ11"/>
    <mergeCell ref="AR11:AT11"/>
    <mergeCell ref="AF11:AH11"/>
    <mergeCell ref="AI11:AK11"/>
    <mergeCell ref="AL11:AN11"/>
    <mergeCell ref="A12:A35"/>
    <mergeCell ref="B12:B35"/>
    <mergeCell ref="H12:J12"/>
    <mergeCell ref="K12:M12"/>
    <mergeCell ref="N12:P12"/>
    <mergeCell ref="Q12:S12"/>
    <mergeCell ref="Z12:AB12"/>
    <mergeCell ref="AC12:AE12"/>
    <mergeCell ref="W11:Y11"/>
    <mergeCell ref="Z11:AB11"/>
    <mergeCell ref="AC11:AE11"/>
    <mergeCell ref="Q8:S8"/>
    <mergeCell ref="T8:V8"/>
    <mergeCell ref="W8:Y8"/>
    <mergeCell ref="Z8:AB8"/>
    <mergeCell ref="AI10:AK10"/>
    <mergeCell ref="AL10:AN10"/>
    <mergeCell ref="AO10:AQ10"/>
    <mergeCell ref="AR10:AT10"/>
    <mergeCell ref="D11:F11"/>
    <mergeCell ref="H11:J11"/>
    <mergeCell ref="K11:M11"/>
    <mergeCell ref="N11:P11"/>
    <mergeCell ref="Q11:S11"/>
    <mergeCell ref="T11:V11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H9:J9"/>
    <mergeCell ref="K9:M9"/>
    <mergeCell ref="N9:P9"/>
    <mergeCell ref="Q9:S9"/>
    <mergeCell ref="T9:V9"/>
    <mergeCell ref="W9:Y9"/>
    <mergeCell ref="AR9:AT9"/>
    <mergeCell ref="Z9:AB9"/>
    <mergeCell ref="AC9:AE9"/>
    <mergeCell ref="AF9:AH9"/>
    <mergeCell ref="AI9:AK9"/>
    <mergeCell ref="AL9:AN9"/>
    <mergeCell ref="AO9:AQ9"/>
    <mergeCell ref="AC8:AE8"/>
    <mergeCell ref="AF8:AH8"/>
    <mergeCell ref="AO6:AQ6"/>
    <mergeCell ref="AR6:AT6"/>
    <mergeCell ref="H7:J7"/>
    <mergeCell ref="K7:M7"/>
    <mergeCell ref="N7:P7"/>
    <mergeCell ref="Q7:S7"/>
    <mergeCell ref="T7:V7"/>
    <mergeCell ref="W7:Y7"/>
    <mergeCell ref="AR7:AT7"/>
    <mergeCell ref="Z7:AB7"/>
    <mergeCell ref="AC7:AE7"/>
    <mergeCell ref="AF7:AH7"/>
    <mergeCell ref="AI7:AK7"/>
    <mergeCell ref="AL7:AN7"/>
    <mergeCell ref="AO7:AQ7"/>
    <mergeCell ref="AI8:AK8"/>
    <mergeCell ref="AL8:AN8"/>
    <mergeCell ref="AO8:AQ8"/>
    <mergeCell ref="AR8:AT8"/>
    <mergeCell ref="H8:J8"/>
    <mergeCell ref="K8:M8"/>
    <mergeCell ref="N8:P8"/>
    <mergeCell ref="H5:J5"/>
    <mergeCell ref="K5:M5"/>
    <mergeCell ref="N5:P5"/>
    <mergeCell ref="Q5:S5"/>
    <mergeCell ref="T5:V5"/>
    <mergeCell ref="W5:Y5"/>
    <mergeCell ref="AR5:AT5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Z5:AB5"/>
    <mergeCell ref="AC5:AE5"/>
    <mergeCell ref="AF5:AH5"/>
    <mergeCell ref="AI5:AK5"/>
    <mergeCell ref="AL5:AN5"/>
    <mergeCell ref="AO5:AQ5"/>
    <mergeCell ref="AI6:AK6"/>
    <mergeCell ref="AL6:AN6"/>
    <mergeCell ref="A1:AE1"/>
    <mergeCell ref="A2:G2"/>
    <mergeCell ref="H2:AQ2"/>
    <mergeCell ref="AO3:AQ3"/>
    <mergeCell ref="AR3:AT3"/>
    <mergeCell ref="H4:J4"/>
    <mergeCell ref="K4:M4"/>
    <mergeCell ref="N4:P4"/>
    <mergeCell ref="Q4:S4"/>
    <mergeCell ref="T4:V4"/>
    <mergeCell ref="Z4:AB4"/>
    <mergeCell ref="AC4:AE4"/>
    <mergeCell ref="AF4:AH4"/>
    <mergeCell ref="W3:Y3"/>
    <mergeCell ref="Z3:AB3"/>
    <mergeCell ref="AC3:AE3"/>
    <mergeCell ref="AF3:AH3"/>
    <mergeCell ref="AI3:AK3"/>
    <mergeCell ref="AL3:AN3"/>
    <mergeCell ref="AI4:AK4"/>
    <mergeCell ref="AL4:AN4"/>
    <mergeCell ref="AO4:AQ4"/>
    <mergeCell ref="AR4:AT4"/>
    <mergeCell ref="AR2:AT2"/>
    <mergeCell ref="N3:P3"/>
    <mergeCell ref="Q3:S3"/>
    <mergeCell ref="T3:V3"/>
    <mergeCell ref="A3:A4"/>
    <mergeCell ref="B3:B4"/>
    <mergeCell ref="C3:C4"/>
    <mergeCell ref="D3:D4"/>
    <mergeCell ref="E3:E4"/>
    <mergeCell ref="F3:F4"/>
    <mergeCell ref="G3:G4"/>
    <mergeCell ref="H3:J3"/>
    <mergeCell ref="K3:M3"/>
  </mergeCells>
  <printOptions horizontalCentered="1"/>
  <pageMargins left="0.15748031496062992" right="0.15748031496062992" top="0.94488188976377963" bottom="0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8"/>
  <sheetViews>
    <sheetView view="pageBreakPreview" topLeftCell="A4" zoomScaleNormal="100" zoomScaleSheetLayoutView="100" workbookViewId="0">
      <selection activeCell="F20" sqref="F20"/>
    </sheetView>
  </sheetViews>
  <sheetFormatPr defaultRowHeight="12.75" x14ac:dyDescent="0.2"/>
  <cols>
    <col min="1" max="1" width="18.42578125" style="1" customWidth="1"/>
    <col min="2" max="2" width="6.7109375" style="1" customWidth="1"/>
    <col min="3" max="3" width="38.7109375" style="1" customWidth="1"/>
    <col min="4" max="4" width="9.7109375" style="1" customWidth="1"/>
    <col min="5" max="5" width="13.7109375" style="1" customWidth="1"/>
    <col min="6" max="6" width="15.5703125" style="1" customWidth="1"/>
    <col min="7" max="7" width="8.140625" style="1" customWidth="1"/>
    <col min="8" max="8" width="3" style="1" customWidth="1"/>
    <col min="9" max="9" width="2.28515625" style="1" customWidth="1"/>
    <col min="10" max="10" width="1.28515625" style="1" customWidth="1"/>
    <col min="11" max="11" width="3.140625" style="1" customWidth="1"/>
    <col min="12" max="12" width="2.140625" style="1" customWidth="1"/>
    <col min="13" max="13" width="1.5703125" style="1" customWidth="1"/>
    <col min="14" max="14" width="3.7109375" style="1" customWidth="1"/>
    <col min="15" max="15" width="2.140625" style="1" customWidth="1"/>
    <col min="16" max="16" width="1.28515625" style="1" customWidth="1"/>
    <col min="17" max="17" width="4.140625" style="1" customWidth="1"/>
    <col min="18" max="18" width="1.7109375" style="1" customWidth="1"/>
    <col min="19" max="19" width="1.42578125" style="1" customWidth="1"/>
    <col min="20" max="20" width="3" style="1" customWidth="1"/>
    <col min="21" max="21" width="2.140625" style="1" customWidth="1"/>
    <col min="22" max="22" width="1.28515625" style="1" customWidth="1"/>
    <col min="23" max="23" width="2.42578125" style="1" customWidth="1"/>
    <col min="24" max="25" width="2.140625" style="1" customWidth="1"/>
    <col min="26" max="26" width="4.140625" style="1" customWidth="1"/>
    <col min="27" max="27" width="1.28515625" style="1" customWidth="1"/>
    <col min="28" max="28" width="0.85546875" style="1" customWidth="1"/>
    <col min="29" max="29" width="4.140625" style="1" customWidth="1"/>
    <col min="30" max="30" width="0.85546875" style="1" customWidth="1"/>
    <col min="31" max="31" width="2.140625" style="1" customWidth="1"/>
    <col min="32" max="32" width="4.140625" style="1" customWidth="1"/>
    <col min="33" max="33" width="0.85546875" style="1" customWidth="1"/>
    <col min="34" max="34" width="3.28515625" style="1" customWidth="1"/>
    <col min="35" max="35" width="4.140625" style="1" customWidth="1"/>
    <col min="36" max="36" width="0.85546875" style="1" customWidth="1"/>
    <col min="37" max="37" width="2.7109375" style="1" customWidth="1"/>
    <col min="38" max="38" width="4.140625" style="1" customWidth="1"/>
    <col min="39" max="39" width="0.85546875" style="1" customWidth="1"/>
    <col min="40" max="40" width="2.7109375" style="1" customWidth="1"/>
    <col min="41" max="41" width="4.140625" style="1" customWidth="1"/>
    <col min="42" max="42" width="0.85546875" style="1" customWidth="1"/>
    <col min="43" max="43" width="2.7109375" style="1" customWidth="1"/>
    <col min="44" max="44" width="4.140625" style="1" customWidth="1"/>
    <col min="45" max="45" width="0.85546875" style="1" customWidth="1"/>
    <col min="46" max="46" width="2.7109375" style="1" customWidth="1"/>
    <col min="47" max="47" width="4.140625" style="1" customWidth="1"/>
    <col min="48" max="48" width="0.85546875" style="1" customWidth="1"/>
    <col min="49" max="49" width="2.7109375" style="1" customWidth="1"/>
    <col min="50" max="16384" width="9.140625" style="1"/>
  </cols>
  <sheetData>
    <row r="1" spans="1:49" ht="39.75" customHeight="1" thickBot="1" x14ac:dyDescent="0.3">
      <c r="A1" s="320" t="s">
        <v>60</v>
      </c>
      <c r="B1" s="320"/>
      <c r="C1" s="320"/>
      <c r="D1" s="320"/>
      <c r="E1" s="320"/>
      <c r="F1" s="320"/>
      <c r="G1" s="320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49" ht="28.5" customHeight="1" thickBot="1" x14ac:dyDescent="0.25">
      <c r="A2" s="337"/>
      <c r="B2" s="338"/>
      <c r="C2" s="338"/>
      <c r="D2" s="338"/>
      <c r="E2" s="338"/>
      <c r="F2" s="338"/>
      <c r="G2" s="339"/>
      <c r="H2" s="356">
        <v>2017</v>
      </c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8"/>
      <c r="AR2" s="376">
        <v>2018</v>
      </c>
      <c r="AS2" s="377"/>
      <c r="AT2" s="378"/>
      <c r="AU2" s="376">
        <v>2018</v>
      </c>
      <c r="AV2" s="377"/>
      <c r="AW2" s="378"/>
    </row>
    <row r="3" spans="1:49" ht="12.75" customHeight="1" thickBot="1" x14ac:dyDescent="0.25">
      <c r="A3" s="340" t="s">
        <v>31</v>
      </c>
      <c r="B3" s="342" t="s">
        <v>32</v>
      </c>
      <c r="C3" s="344" t="s">
        <v>33</v>
      </c>
      <c r="D3" s="344" t="s">
        <v>34</v>
      </c>
      <c r="E3" s="346" t="s">
        <v>35</v>
      </c>
      <c r="F3" s="344" t="s">
        <v>36</v>
      </c>
      <c r="G3" s="348" t="s">
        <v>50</v>
      </c>
      <c r="H3" s="353" t="s">
        <v>0</v>
      </c>
      <c r="I3" s="354"/>
      <c r="J3" s="355"/>
      <c r="K3" s="353" t="s">
        <v>1</v>
      </c>
      <c r="L3" s="354"/>
      <c r="M3" s="355"/>
      <c r="N3" s="353" t="s">
        <v>2</v>
      </c>
      <c r="O3" s="354"/>
      <c r="P3" s="355"/>
      <c r="Q3" s="354" t="s">
        <v>3</v>
      </c>
      <c r="R3" s="354"/>
      <c r="S3" s="354"/>
      <c r="T3" s="353" t="s">
        <v>4</v>
      </c>
      <c r="U3" s="354"/>
      <c r="V3" s="355"/>
      <c r="W3" s="354" t="s">
        <v>5</v>
      </c>
      <c r="X3" s="354"/>
      <c r="Y3" s="354"/>
      <c r="Z3" s="353" t="s">
        <v>6</v>
      </c>
      <c r="AA3" s="354"/>
      <c r="AB3" s="355"/>
      <c r="AC3" s="359" t="s">
        <v>7</v>
      </c>
      <c r="AD3" s="360"/>
      <c r="AE3" s="361"/>
      <c r="AF3" s="359" t="s">
        <v>52</v>
      </c>
      <c r="AG3" s="360"/>
      <c r="AH3" s="361"/>
      <c r="AI3" s="359" t="s">
        <v>53</v>
      </c>
      <c r="AJ3" s="360"/>
      <c r="AK3" s="361"/>
      <c r="AL3" s="359" t="s">
        <v>54</v>
      </c>
      <c r="AM3" s="360"/>
      <c r="AN3" s="361"/>
      <c r="AO3" s="359" t="s">
        <v>55</v>
      </c>
      <c r="AP3" s="360"/>
      <c r="AQ3" s="361"/>
      <c r="AR3" s="359" t="s">
        <v>0</v>
      </c>
      <c r="AS3" s="360"/>
      <c r="AT3" s="361"/>
      <c r="AU3" s="359" t="s">
        <v>1</v>
      </c>
      <c r="AV3" s="360"/>
      <c r="AW3" s="361"/>
    </row>
    <row r="4" spans="1:49" ht="76.5" customHeight="1" thickBot="1" x14ac:dyDescent="0.25">
      <c r="A4" s="341"/>
      <c r="B4" s="343"/>
      <c r="C4" s="345"/>
      <c r="D4" s="345"/>
      <c r="E4" s="347"/>
      <c r="F4" s="345"/>
      <c r="G4" s="349"/>
      <c r="H4" s="350" t="s">
        <v>37</v>
      </c>
      <c r="I4" s="351"/>
      <c r="J4" s="352"/>
      <c r="K4" s="350" t="s">
        <v>38</v>
      </c>
      <c r="L4" s="351"/>
      <c r="M4" s="352"/>
      <c r="N4" s="350" t="s">
        <v>39</v>
      </c>
      <c r="O4" s="351"/>
      <c r="P4" s="352"/>
      <c r="Q4" s="350" t="s">
        <v>40</v>
      </c>
      <c r="R4" s="351"/>
      <c r="S4" s="352"/>
      <c r="T4" s="350" t="s">
        <v>41</v>
      </c>
      <c r="U4" s="351"/>
      <c r="V4" s="352"/>
      <c r="W4" s="57" t="s">
        <v>42</v>
      </c>
      <c r="X4" s="58"/>
      <c r="Y4" s="59"/>
      <c r="Z4" s="350" t="s">
        <v>43</v>
      </c>
      <c r="AA4" s="351"/>
      <c r="AB4" s="352"/>
      <c r="AC4" s="362" t="s">
        <v>44</v>
      </c>
      <c r="AD4" s="363"/>
      <c r="AE4" s="364"/>
      <c r="AF4" s="362" t="s">
        <v>51</v>
      </c>
      <c r="AG4" s="363"/>
      <c r="AH4" s="364"/>
      <c r="AI4" s="362" t="s">
        <v>56</v>
      </c>
      <c r="AJ4" s="363"/>
      <c r="AK4" s="364"/>
      <c r="AL4" s="362" t="s">
        <v>57</v>
      </c>
      <c r="AM4" s="363"/>
      <c r="AN4" s="364"/>
      <c r="AO4" s="362" t="s">
        <v>58</v>
      </c>
      <c r="AP4" s="363"/>
      <c r="AQ4" s="364"/>
      <c r="AR4" s="350" t="s">
        <v>37</v>
      </c>
      <c r="AS4" s="351"/>
      <c r="AT4" s="352"/>
      <c r="AU4" s="350" t="s">
        <v>38</v>
      </c>
      <c r="AV4" s="351"/>
      <c r="AW4" s="352"/>
    </row>
    <row r="5" spans="1:49" s="9" customFormat="1" ht="13.5" hidden="1" customHeight="1" thickBot="1" x14ac:dyDescent="0.25">
      <c r="A5" s="4"/>
      <c r="B5" s="221"/>
      <c r="C5" s="5" t="s">
        <v>8</v>
      </c>
      <c r="D5" s="6">
        <v>35</v>
      </c>
      <c r="E5" s="7" t="s">
        <v>9</v>
      </c>
      <c r="F5" s="8" t="s">
        <v>10</v>
      </c>
      <c r="G5" s="6"/>
      <c r="H5" s="328"/>
      <c r="I5" s="329"/>
      <c r="J5" s="330"/>
      <c r="K5" s="328"/>
      <c r="L5" s="329"/>
      <c r="M5" s="330"/>
      <c r="N5" s="328"/>
      <c r="O5" s="329"/>
      <c r="P5" s="330"/>
      <c r="Q5" s="328"/>
      <c r="R5" s="329"/>
      <c r="S5" s="330"/>
      <c r="T5" s="328"/>
      <c r="U5" s="329"/>
      <c r="V5" s="330"/>
      <c r="W5" s="328"/>
      <c r="X5" s="329"/>
      <c r="Y5" s="330"/>
      <c r="Z5" s="328"/>
      <c r="AA5" s="329"/>
      <c r="AB5" s="330"/>
      <c r="AC5" s="328"/>
      <c r="AD5" s="329"/>
      <c r="AE5" s="330"/>
      <c r="AF5" s="328"/>
      <c r="AG5" s="329"/>
      <c r="AH5" s="330"/>
      <c r="AI5" s="328"/>
      <c r="AJ5" s="329"/>
      <c r="AK5" s="330"/>
      <c r="AL5" s="328"/>
      <c r="AM5" s="329"/>
      <c r="AN5" s="330"/>
      <c r="AO5" s="328"/>
      <c r="AP5" s="329"/>
      <c r="AQ5" s="330"/>
      <c r="AR5" s="328"/>
      <c r="AS5" s="329"/>
      <c r="AT5" s="330"/>
      <c r="AU5" s="328"/>
      <c r="AV5" s="329"/>
      <c r="AW5" s="330"/>
    </row>
    <row r="6" spans="1:49" s="9" customFormat="1" ht="13.5" hidden="1" customHeight="1" thickBot="1" x14ac:dyDescent="0.25">
      <c r="A6" s="10"/>
      <c r="B6" s="11"/>
      <c r="C6" s="12" t="s">
        <v>11</v>
      </c>
      <c r="D6" s="13">
        <v>20</v>
      </c>
      <c r="E6" s="12" t="s">
        <v>12</v>
      </c>
      <c r="F6" s="12" t="s">
        <v>13</v>
      </c>
      <c r="G6" s="14"/>
      <c r="H6" s="322"/>
      <c r="I6" s="323"/>
      <c r="J6" s="324"/>
      <c r="K6" s="322"/>
      <c r="L6" s="323"/>
      <c r="M6" s="324"/>
      <c r="N6" s="322"/>
      <c r="O6" s="323"/>
      <c r="P6" s="324"/>
      <c r="Q6" s="322"/>
      <c r="R6" s="323"/>
      <c r="S6" s="324"/>
      <c r="T6" s="322"/>
      <c r="U6" s="323"/>
      <c r="V6" s="324"/>
      <c r="W6" s="322"/>
      <c r="X6" s="323"/>
      <c r="Y6" s="324"/>
      <c r="Z6" s="322"/>
      <c r="AA6" s="323"/>
      <c r="AB6" s="324"/>
      <c r="AC6" s="322"/>
      <c r="AD6" s="323"/>
      <c r="AE6" s="324"/>
      <c r="AF6" s="322"/>
      <c r="AG6" s="323"/>
      <c r="AH6" s="324"/>
      <c r="AI6" s="322"/>
      <c r="AJ6" s="323"/>
      <c r="AK6" s="324"/>
      <c r="AL6" s="322"/>
      <c r="AM6" s="323"/>
      <c r="AN6" s="324"/>
      <c r="AO6" s="322"/>
      <c r="AP6" s="323"/>
      <c r="AQ6" s="324"/>
      <c r="AR6" s="322"/>
      <c r="AS6" s="323"/>
      <c r="AT6" s="324"/>
      <c r="AU6" s="322"/>
      <c r="AV6" s="323"/>
      <c r="AW6" s="324"/>
    </row>
    <row r="7" spans="1:49" s="9" customFormat="1" ht="13.5" hidden="1" customHeight="1" thickBot="1" x14ac:dyDescent="0.25">
      <c r="A7" s="15" t="s">
        <v>14</v>
      </c>
      <c r="B7" s="11">
        <v>1</v>
      </c>
      <c r="C7" s="12" t="s">
        <v>15</v>
      </c>
      <c r="D7" s="13">
        <v>52</v>
      </c>
      <c r="E7" s="12" t="s">
        <v>16</v>
      </c>
      <c r="F7" s="12" t="s">
        <v>17</v>
      </c>
      <c r="G7" s="13"/>
      <c r="H7" s="322"/>
      <c r="I7" s="323"/>
      <c r="J7" s="324"/>
      <c r="K7" s="322"/>
      <c r="L7" s="323"/>
      <c r="M7" s="324"/>
      <c r="N7" s="322"/>
      <c r="O7" s="323"/>
      <c r="P7" s="324"/>
      <c r="Q7" s="322"/>
      <c r="R7" s="323"/>
      <c r="S7" s="324"/>
      <c r="T7" s="322"/>
      <c r="U7" s="323"/>
      <c r="V7" s="324"/>
      <c r="W7" s="322"/>
      <c r="X7" s="323"/>
      <c r="Y7" s="324"/>
      <c r="Z7" s="322"/>
      <c r="AA7" s="323"/>
      <c r="AB7" s="324"/>
      <c r="AC7" s="322"/>
      <c r="AD7" s="323"/>
      <c r="AE7" s="324"/>
      <c r="AF7" s="322"/>
      <c r="AG7" s="323"/>
      <c r="AH7" s="324"/>
      <c r="AI7" s="322"/>
      <c r="AJ7" s="323"/>
      <c r="AK7" s="324"/>
      <c r="AL7" s="322"/>
      <c r="AM7" s="323"/>
      <c r="AN7" s="324"/>
      <c r="AO7" s="322"/>
      <c r="AP7" s="323"/>
      <c r="AQ7" s="324"/>
      <c r="AR7" s="322"/>
      <c r="AS7" s="323"/>
      <c r="AT7" s="324"/>
      <c r="AU7" s="322"/>
      <c r="AV7" s="323"/>
      <c r="AW7" s="324"/>
    </row>
    <row r="8" spans="1:49" s="9" customFormat="1" ht="13.5" hidden="1" customHeight="1" thickBot="1" x14ac:dyDescent="0.25">
      <c r="A8" s="10"/>
      <c r="B8" s="11"/>
      <c r="C8" s="12" t="s">
        <v>18</v>
      </c>
      <c r="D8" s="14">
        <v>58</v>
      </c>
      <c r="E8" s="12" t="s">
        <v>19</v>
      </c>
      <c r="F8" s="12" t="s">
        <v>20</v>
      </c>
      <c r="G8" s="16">
        <v>3300</v>
      </c>
      <c r="H8" s="322"/>
      <c r="I8" s="323"/>
      <c r="J8" s="324"/>
      <c r="K8" s="322"/>
      <c r="L8" s="323"/>
      <c r="M8" s="324"/>
      <c r="N8" s="322"/>
      <c r="O8" s="323"/>
      <c r="P8" s="324"/>
      <c r="Q8" s="322"/>
      <c r="R8" s="323"/>
      <c r="S8" s="324"/>
      <c r="T8" s="322"/>
      <c r="U8" s="323"/>
      <c r="V8" s="324"/>
      <c r="W8" s="322"/>
      <c r="X8" s="323"/>
      <c r="Y8" s="324"/>
      <c r="Z8" s="322"/>
      <c r="AA8" s="323"/>
      <c r="AB8" s="324"/>
      <c r="AC8" s="322"/>
      <c r="AD8" s="323"/>
      <c r="AE8" s="324"/>
      <c r="AF8" s="322"/>
      <c r="AG8" s="323"/>
      <c r="AH8" s="324"/>
      <c r="AI8" s="322"/>
      <c r="AJ8" s="323"/>
      <c r="AK8" s="324"/>
      <c r="AL8" s="322"/>
      <c r="AM8" s="323"/>
      <c r="AN8" s="324"/>
      <c r="AO8" s="322"/>
      <c r="AP8" s="323"/>
      <c r="AQ8" s="324"/>
      <c r="AR8" s="322"/>
      <c r="AS8" s="323"/>
      <c r="AT8" s="324"/>
      <c r="AU8" s="322"/>
      <c r="AV8" s="323"/>
      <c r="AW8" s="324"/>
    </row>
    <row r="9" spans="1:49" s="9" customFormat="1" ht="13.5" hidden="1" customHeight="1" thickBot="1" x14ac:dyDescent="0.25">
      <c r="A9" s="17"/>
      <c r="B9" s="11"/>
      <c r="C9" s="12" t="s">
        <v>21</v>
      </c>
      <c r="D9" s="18">
        <v>60</v>
      </c>
      <c r="E9" s="12" t="s">
        <v>22</v>
      </c>
      <c r="F9" s="12" t="s">
        <v>23</v>
      </c>
      <c r="G9" s="13"/>
      <c r="H9" s="322"/>
      <c r="I9" s="323"/>
      <c r="J9" s="324"/>
      <c r="K9" s="322"/>
      <c r="L9" s="323"/>
      <c r="M9" s="324"/>
      <c r="N9" s="322"/>
      <c r="O9" s="323"/>
      <c r="P9" s="324"/>
      <c r="Q9" s="322"/>
      <c r="R9" s="323"/>
      <c r="S9" s="324"/>
      <c r="T9" s="322"/>
      <c r="U9" s="323"/>
      <c r="V9" s="324"/>
      <c r="W9" s="322"/>
      <c r="X9" s="323"/>
      <c r="Y9" s="324"/>
      <c r="Z9" s="322"/>
      <c r="AA9" s="323"/>
      <c r="AB9" s="324"/>
      <c r="AC9" s="322"/>
      <c r="AD9" s="323"/>
      <c r="AE9" s="324"/>
      <c r="AF9" s="322"/>
      <c r="AG9" s="323"/>
      <c r="AH9" s="324"/>
      <c r="AI9" s="322"/>
      <c r="AJ9" s="323"/>
      <c r="AK9" s="324"/>
      <c r="AL9" s="322"/>
      <c r="AM9" s="323"/>
      <c r="AN9" s="324"/>
      <c r="AO9" s="322"/>
      <c r="AP9" s="323"/>
      <c r="AQ9" s="324"/>
      <c r="AR9" s="322"/>
      <c r="AS9" s="323"/>
      <c r="AT9" s="324"/>
      <c r="AU9" s="322"/>
      <c r="AV9" s="323"/>
      <c r="AW9" s="324"/>
    </row>
    <row r="10" spans="1:49" s="9" customFormat="1" ht="13.5" hidden="1" customHeight="1" thickBot="1" x14ac:dyDescent="0.25">
      <c r="A10" s="10"/>
      <c r="B10" s="11"/>
      <c r="C10" s="12" t="s">
        <v>24</v>
      </c>
      <c r="D10" s="13">
        <v>15</v>
      </c>
      <c r="E10" s="12" t="s">
        <v>25</v>
      </c>
      <c r="F10" s="12" t="s">
        <v>26</v>
      </c>
      <c r="G10" s="14"/>
      <c r="H10" s="322"/>
      <c r="I10" s="323"/>
      <c r="J10" s="324"/>
      <c r="K10" s="322"/>
      <c r="L10" s="323"/>
      <c r="M10" s="324"/>
      <c r="N10" s="322"/>
      <c r="O10" s="323"/>
      <c r="P10" s="324"/>
      <c r="Q10" s="322"/>
      <c r="R10" s="323"/>
      <c r="S10" s="324"/>
      <c r="T10" s="322"/>
      <c r="U10" s="323"/>
      <c r="V10" s="324"/>
      <c r="W10" s="322"/>
      <c r="X10" s="323"/>
      <c r="Y10" s="324"/>
      <c r="Z10" s="322"/>
      <c r="AA10" s="323"/>
      <c r="AB10" s="324"/>
      <c r="AC10" s="322"/>
      <c r="AD10" s="323"/>
      <c r="AE10" s="324"/>
      <c r="AF10" s="322"/>
      <c r="AG10" s="323"/>
      <c r="AH10" s="324"/>
      <c r="AI10" s="322"/>
      <c r="AJ10" s="323"/>
      <c r="AK10" s="324"/>
      <c r="AL10" s="322"/>
      <c r="AM10" s="323"/>
      <c r="AN10" s="324"/>
      <c r="AO10" s="322"/>
      <c r="AP10" s="323"/>
      <c r="AQ10" s="324"/>
      <c r="AR10" s="322"/>
      <c r="AS10" s="323"/>
      <c r="AT10" s="324"/>
      <c r="AU10" s="322"/>
      <c r="AV10" s="323"/>
      <c r="AW10" s="324"/>
    </row>
    <row r="11" spans="1:49" s="9" customFormat="1" ht="13.5" hidden="1" customHeight="1" thickBot="1" x14ac:dyDescent="0.25">
      <c r="A11" s="19" t="s">
        <v>27</v>
      </c>
      <c r="B11" s="20"/>
      <c r="C11" s="55" t="s">
        <v>28</v>
      </c>
      <c r="D11" s="382" t="s">
        <v>29</v>
      </c>
      <c r="E11" s="383"/>
      <c r="F11" s="384"/>
      <c r="G11" s="226"/>
      <c r="H11" s="325"/>
      <c r="I11" s="326"/>
      <c r="J11" s="327"/>
      <c r="K11" s="325"/>
      <c r="L11" s="326"/>
      <c r="M11" s="327"/>
      <c r="N11" s="325"/>
      <c r="O11" s="326"/>
      <c r="P11" s="327"/>
      <c r="Q11" s="325"/>
      <c r="R11" s="326"/>
      <c r="S11" s="327"/>
      <c r="T11" s="325"/>
      <c r="U11" s="326"/>
      <c r="V11" s="327"/>
      <c r="W11" s="325"/>
      <c r="X11" s="326"/>
      <c r="Y11" s="327"/>
      <c r="Z11" s="325"/>
      <c r="AA11" s="326"/>
      <c r="AB11" s="327"/>
      <c r="AC11" s="325"/>
      <c r="AD11" s="326"/>
      <c r="AE11" s="327"/>
      <c r="AF11" s="325"/>
      <c r="AG11" s="326"/>
      <c r="AH11" s="327"/>
      <c r="AI11" s="325"/>
      <c r="AJ11" s="326"/>
      <c r="AK11" s="327"/>
      <c r="AL11" s="325"/>
      <c r="AM11" s="326"/>
      <c r="AN11" s="327"/>
      <c r="AO11" s="325"/>
      <c r="AP11" s="326"/>
      <c r="AQ11" s="327"/>
      <c r="AR11" s="325"/>
      <c r="AS11" s="326"/>
      <c r="AT11" s="327"/>
      <c r="AU11" s="325"/>
      <c r="AV11" s="326"/>
      <c r="AW11" s="327"/>
    </row>
    <row r="12" spans="1:49" s="9" customFormat="1" ht="24.95" customHeight="1" x14ac:dyDescent="0.2">
      <c r="A12" s="370" t="s">
        <v>64</v>
      </c>
      <c r="B12" s="373" t="s">
        <v>92</v>
      </c>
      <c r="C12" s="94" t="s">
        <v>45</v>
      </c>
      <c r="D12" s="36">
        <v>15</v>
      </c>
      <c r="E12" s="37">
        <v>42750</v>
      </c>
      <c r="F12" s="37">
        <f>E12+D12</f>
        <v>42765</v>
      </c>
      <c r="G12" s="222"/>
      <c r="H12" s="328"/>
      <c r="I12" s="329"/>
      <c r="J12" s="330"/>
      <c r="K12" s="328"/>
      <c r="L12" s="329"/>
      <c r="M12" s="330"/>
      <c r="N12" s="328"/>
      <c r="O12" s="329"/>
      <c r="P12" s="330"/>
      <c r="Q12" s="328"/>
      <c r="R12" s="329"/>
      <c r="S12" s="330"/>
      <c r="T12" s="60"/>
      <c r="U12" s="62"/>
      <c r="V12" s="63"/>
      <c r="W12" s="64"/>
      <c r="X12" s="62"/>
      <c r="Y12" s="40"/>
      <c r="Z12" s="328"/>
      <c r="AA12" s="329"/>
      <c r="AB12" s="330"/>
      <c r="AC12" s="328"/>
      <c r="AD12" s="329"/>
      <c r="AE12" s="330"/>
      <c r="AF12" s="328"/>
      <c r="AG12" s="329"/>
      <c r="AH12" s="330"/>
      <c r="AI12" s="328"/>
      <c r="AJ12" s="329"/>
      <c r="AK12" s="330"/>
      <c r="AL12" s="328"/>
      <c r="AM12" s="329"/>
      <c r="AN12" s="330"/>
      <c r="AO12" s="328"/>
      <c r="AP12" s="329"/>
      <c r="AQ12" s="330"/>
      <c r="AR12" s="328"/>
      <c r="AS12" s="329"/>
      <c r="AT12" s="330"/>
      <c r="AU12" s="328"/>
      <c r="AV12" s="329"/>
      <c r="AW12" s="330"/>
    </row>
    <row r="13" spans="1:49" s="9" customFormat="1" ht="24.95" customHeight="1" x14ac:dyDescent="0.2">
      <c r="A13" s="371"/>
      <c r="B13" s="374"/>
      <c r="C13" s="95" t="s">
        <v>49</v>
      </c>
      <c r="D13" s="24">
        <v>15</v>
      </c>
      <c r="E13" s="25">
        <f>F12+1</f>
        <v>42766</v>
      </c>
      <c r="F13" s="25">
        <f>E13+D13</f>
        <v>42781</v>
      </c>
      <c r="G13" s="38"/>
      <c r="H13" s="331"/>
      <c r="I13" s="332"/>
      <c r="J13" s="333"/>
      <c r="K13" s="331"/>
      <c r="L13" s="332"/>
      <c r="M13" s="333"/>
      <c r="N13" s="331"/>
      <c r="O13" s="332"/>
      <c r="P13" s="333"/>
      <c r="Q13" s="331"/>
      <c r="R13" s="332"/>
      <c r="S13" s="333"/>
      <c r="T13" s="61"/>
      <c r="U13" s="65"/>
      <c r="V13" s="66"/>
      <c r="W13" s="67"/>
      <c r="X13" s="65"/>
      <c r="Y13" s="31"/>
      <c r="Z13" s="331"/>
      <c r="AA13" s="332"/>
      <c r="AB13" s="333"/>
      <c r="AC13" s="331"/>
      <c r="AD13" s="332"/>
      <c r="AE13" s="333"/>
      <c r="AF13" s="331"/>
      <c r="AG13" s="332"/>
      <c r="AH13" s="333"/>
      <c r="AI13" s="331"/>
      <c r="AJ13" s="332"/>
      <c r="AK13" s="333"/>
      <c r="AL13" s="331"/>
      <c r="AM13" s="332"/>
      <c r="AN13" s="333"/>
      <c r="AO13" s="331"/>
      <c r="AP13" s="332"/>
      <c r="AQ13" s="333"/>
      <c r="AR13" s="331"/>
      <c r="AS13" s="332"/>
      <c r="AT13" s="333"/>
      <c r="AU13" s="331"/>
      <c r="AV13" s="332"/>
      <c r="AW13" s="333"/>
    </row>
    <row r="14" spans="1:49" s="9" customFormat="1" ht="24.95" customHeight="1" thickBot="1" x14ac:dyDescent="0.25">
      <c r="A14" s="371"/>
      <c r="B14" s="374"/>
      <c r="C14" s="95" t="s">
        <v>111</v>
      </c>
      <c r="D14" s="45">
        <v>42</v>
      </c>
      <c r="E14" s="46">
        <f>F13+1</f>
        <v>42782</v>
      </c>
      <c r="F14" s="25">
        <f t="shared" ref="F14" si="0">E14+D14</f>
        <v>42824</v>
      </c>
      <c r="G14" s="47">
        <v>900</v>
      </c>
      <c r="H14" s="388"/>
      <c r="I14" s="389"/>
      <c r="J14" s="390"/>
      <c r="K14" s="388"/>
      <c r="L14" s="389"/>
      <c r="M14" s="390"/>
      <c r="N14" s="388"/>
      <c r="O14" s="389"/>
      <c r="P14" s="390"/>
      <c r="Q14" s="388"/>
      <c r="R14" s="389"/>
      <c r="S14" s="390"/>
      <c r="T14" s="71"/>
      <c r="U14" s="72"/>
      <c r="V14" s="73"/>
      <c r="W14" s="74"/>
      <c r="X14" s="72"/>
      <c r="Y14" s="39"/>
      <c r="Z14" s="388"/>
      <c r="AA14" s="389"/>
      <c r="AB14" s="390"/>
      <c r="AC14" s="388"/>
      <c r="AD14" s="389"/>
      <c r="AE14" s="390"/>
      <c r="AF14" s="388"/>
      <c r="AG14" s="389"/>
      <c r="AH14" s="390"/>
      <c r="AI14" s="388"/>
      <c r="AJ14" s="389"/>
      <c r="AK14" s="390"/>
      <c r="AL14" s="388"/>
      <c r="AM14" s="389"/>
      <c r="AN14" s="390"/>
      <c r="AO14" s="388"/>
      <c r="AP14" s="389"/>
      <c r="AQ14" s="390"/>
      <c r="AR14" s="388"/>
      <c r="AS14" s="389"/>
      <c r="AT14" s="390"/>
      <c r="AU14" s="388"/>
      <c r="AV14" s="389"/>
      <c r="AW14" s="390"/>
    </row>
    <row r="15" spans="1:49" s="9" customFormat="1" ht="24.95" customHeight="1" thickBot="1" x14ac:dyDescent="0.25">
      <c r="A15" s="371"/>
      <c r="B15" s="374"/>
      <c r="C15" s="95" t="s">
        <v>112</v>
      </c>
      <c r="D15" s="42">
        <v>10</v>
      </c>
      <c r="E15" s="43">
        <f>F14+1</f>
        <v>42825</v>
      </c>
      <c r="F15" s="43">
        <f>E15+D15</f>
        <v>42835</v>
      </c>
      <c r="G15" s="44"/>
      <c r="H15" s="385"/>
      <c r="I15" s="386"/>
      <c r="J15" s="387"/>
      <c r="K15" s="385"/>
      <c r="L15" s="386"/>
      <c r="M15" s="387"/>
      <c r="N15" s="385"/>
      <c r="O15" s="386"/>
      <c r="P15" s="387"/>
      <c r="Q15" s="385"/>
      <c r="R15" s="386"/>
      <c r="S15" s="387"/>
      <c r="T15" s="88"/>
      <c r="U15" s="89"/>
      <c r="V15" s="90"/>
      <c r="W15" s="91"/>
      <c r="X15" s="89"/>
      <c r="Y15" s="92"/>
      <c r="Z15" s="385"/>
      <c r="AA15" s="386"/>
      <c r="AB15" s="387"/>
      <c r="AC15" s="385"/>
      <c r="AD15" s="386"/>
      <c r="AE15" s="387"/>
      <c r="AF15" s="385"/>
      <c r="AG15" s="386"/>
      <c r="AH15" s="387"/>
      <c r="AI15" s="385"/>
      <c r="AJ15" s="386"/>
      <c r="AK15" s="387"/>
      <c r="AL15" s="385"/>
      <c r="AM15" s="386"/>
      <c r="AN15" s="387"/>
      <c r="AO15" s="385"/>
      <c r="AP15" s="386"/>
      <c r="AQ15" s="387"/>
      <c r="AR15" s="385"/>
      <c r="AS15" s="386"/>
      <c r="AT15" s="387"/>
      <c r="AU15" s="385"/>
      <c r="AV15" s="386"/>
      <c r="AW15" s="387"/>
    </row>
    <row r="16" spans="1:49" s="9" customFormat="1" ht="24.95" customHeight="1" thickBot="1" x14ac:dyDescent="0.25">
      <c r="A16" s="371"/>
      <c r="B16" s="374"/>
      <c r="C16" s="95" t="s">
        <v>140</v>
      </c>
      <c r="D16" s="42">
        <v>60</v>
      </c>
      <c r="E16" s="43">
        <f t="shared" ref="E16:E19" si="1">F15+1</f>
        <v>42836</v>
      </c>
      <c r="F16" s="43">
        <f>E16+D16</f>
        <v>42896</v>
      </c>
      <c r="G16" s="44"/>
      <c r="H16" s="227"/>
      <c r="I16" s="228"/>
      <c r="J16" s="229"/>
      <c r="K16" s="227"/>
      <c r="L16" s="228"/>
      <c r="M16" s="228"/>
      <c r="N16" s="227"/>
      <c r="O16" s="228"/>
      <c r="P16" s="229"/>
      <c r="Q16" s="228"/>
      <c r="R16" s="228"/>
      <c r="S16" s="229"/>
      <c r="T16" s="88"/>
      <c r="U16" s="89"/>
      <c r="V16" s="90"/>
      <c r="W16" s="91"/>
      <c r="X16" s="89"/>
      <c r="Y16" s="92"/>
      <c r="Z16" s="227"/>
      <c r="AA16" s="228"/>
      <c r="AB16" s="229"/>
      <c r="AC16" s="227"/>
      <c r="AD16" s="228"/>
      <c r="AE16" s="229"/>
      <c r="AF16" s="227"/>
      <c r="AG16" s="228"/>
      <c r="AH16" s="229"/>
      <c r="AI16" s="227"/>
      <c r="AJ16" s="228"/>
      <c r="AK16" s="229"/>
      <c r="AL16" s="227"/>
      <c r="AM16" s="228"/>
      <c r="AN16" s="229"/>
      <c r="AO16" s="227"/>
      <c r="AP16" s="228"/>
      <c r="AQ16" s="229"/>
      <c r="AR16" s="227"/>
      <c r="AS16" s="228"/>
      <c r="AT16" s="229"/>
      <c r="AU16" s="227"/>
      <c r="AV16" s="228"/>
      <c r="AW16" s="229"/>
    </row>
    <row r="17" spans="1:49" s="9" customFormat="1" ht="24.95" customHeight="1" thickBot="1" x14ac:dyDescent="0.25">
      <c r="A17" s="371"/>
      <c r="B17" s="374"/>
      <c r="C17" s="95" t="s">
        <v>122</v>
      </c>
      <c r="D17" s="42">
        <v>10</v>
      </c>
      <c r="E17" s="43">
        <f t="shared" si="1"/>
        <v>42897</v>
      </c>
      <c r="F17" s="43">
        <f>E17+D17</f>
        <v>42907</v>
      </c>
      <c r="G17" s="44"/>
      <c r="H17" s="227"/>
      <c r="I17" s="228"/>
      <c r="J17" s="229"/>
      <c r="K17" s="227"/>
      <c r="L17" s="228"/>
      <c r="M17" s="228"/>
      <c r="N17" s="227"/>
      <c r="O17" s="228"/>
      <c r="P17" s="229"/>
      <c r="Q17" s="228"/>
      <c r="R17" s="228"/>
      <c r="S17" s="229"/>
      <c r="T17" s="88"/>
      <c r="U17" s="89"/>
      <c r="V17" s="90"/>
      <c r="W17" s="91"/>
      <c r="X17" s="89"/>
      <c r="Y17" s="92"/>
      <c r="Z17" s="227"/>
      <c r="AA17" s="228"/>
      <c r="AB17" s="229"/>
      <c r="AC17" s="227"/>
      <c r="AD17" s="228"/>
      <c r="AE17" s="229"/>
      <c r="AF17" s="227"/>
      <c r="AG17" s="228"/>
      <c r="AH17" s="229"/>
      <c r="AI17" s="227"/>
      <c r="AJ17" s="228"/>
      <c r="AK17" s="229"/>
      <c r="AL17" s="227"/>
      <c r="AM17" s="228"/>
      <c r="AN17" s="229"/>
      <c r="AO17" s="227"/>
      <c r="AP17" s="228"/>
      <c r="AQ17" s="229"/>
      <c r="AR17" s="227"/>
      <c r="AS17" s="228"/>
      <c r="AT17" s="229"/>
      <c r="AU17" s="227"/>
      <c r="AV17" s="228"/>
      <c r="AW17" s="229"/>
    </row>
    <row r="18" spans="1:49" s="9" customFormat="1" ht="24.95" customHeight="1" thickBot="1" x14ac:dyDescent="0.25">
      <c r="A18" s="371"/>
      <c r="B18" s="374"/>
      <c r="C18" s="95" t="s">
        <v>94</v>
      </c>
      <c r="D18" s="42">
        <v>42</v>
      </c>
      <c r="E18" s="43">
        <f t="shared" si="1"/>
        <v>42908</v>
      </c>
      <c r="F18" s="43">
        <f>E18+D18</f>
        <v>42950</v>
      </c>
      <c r="G18" s="44"/>
      <c r="H18" s="223"/>
      <c r="I18" s="224"/>
      <c r="J18" s="225"/>
      <c r="K18" s="223"/>
      <c r="L18" s="224"/>
      <c r="M18" s="224"/>
      <c r="N18" s="223"/>
      <c r="O18" s="224"/>
      <c r="P18" s="225"/>
      <c r="Q18" s="224"/>
      <c r="R18" s="224"/>
      <c r="S18" s="225"/>
      <c r="T18" s="84"/>
      <c r="U18" s="85"/>
      <c r="V18" s="86"/>
      <c r="W18" s="87"/>
      <c r="X18" s="85"/>
      <c r="Y18" s="54"/>
      <c r="Z18" s="223"/>
      <c r="AA18" s="224"/>
      <c r="AB18" s="225"/>
      <c r="AC18" s="223"/>
      <c r="AD18" s="224"/>
      <c r="AE18" s="225"/>
      <c r="AF18" s="223"/>
      <c r="AG18" s="224"/>
      <c r="AH18" s="225"/>
      <c r="AI18" s="223"/>
      <c r="AJ18" s="224"/>
      <c r="AK18" s="225"/>
      <c r="AL18" s="223"/>
      <c r="AM18" s="224"/>
      <c r="AN18" s="225"/>
      <c r="AO18" s="223"/>
      <c r="AP18" s="224"/>
      <c r="AQ18" s="225"/>
      <c r="AR18" s="223"/>
      <c r="AS18" s="224"/>
      <c r="AT18" s="225"/>
      <c r="AU18" s="223"/>
      <c r="AV18" s="224"/>
      <c r="AW18" s="225"/>
    </row>
    <row r="19" spans="1:49" s="9" customFormat="1" ht="24.95" customHeight="1" thickBot="1" x14ac:dyDescent="0.25">
      <c r="A19" s="371"/>
      <c r="B19" s="374"/>
      <c r="C19" s="95" t="s">
        <v>113</v>
      </c>
      <c r="D19" s="42">
        <v>10</v>
      </c>
      <c r="E19" s="43">
        <f t="shared" si="1"/>
        <v>42951</v>
      </c>
      <c r="F19" s="43">
        <f>E19+D19</f>
        <v>42961</v>
      </c>
      <c r="G19" s="41"/>
      <c r="H19" s="227"/>
      <c r="I19" s="228"/>
      <c r="J19" s="229"/>
      <c r="K19" s="227"/>
      <c r="L19" s="228"/>
      <c r="M19" s="228"/>
      <c r="N19" s="227"/>
      <c r="O19" s="228"/>
      <c r="P19" s="229"/>
      <c r="Q19" s="228"/>
      <c r="R19" s="228"/>
      <c r="S19" s="229"/>
      <c r="T19" s="227"/>
      <c r="U19" s="75"/>
      <c r="V19" s="76"/>
      <c r="W19" s="77"/>
      <c r="X19" s="75"/>
      <c r="Y19" s="229"/>
      <c r="Z19" s="227"/>
      <c r="AA19" s="228"/>
      <c r="AB19" s="229"/>
      <c r="AC19" s="227"/>
      <c r="AD19" s="228"/>
      <c r="AE19" s="229"/>
      <c r="AF19" s="227"/>
      <c r="AG19" s="228"/>
      <c r="AH19" s="229"/>
      <c r="AI19" s="227"/>
      <c r="AJ19" s="228"/>
      <c r="AK19" s="229"/>
      <c r="AL19" s="227"/>
      <c r="AM19" s="228"/>
      <c r="AN19" s="229"/>
      <c r="AO19" s="227"/>
      <c r="AP19" s="228"/>
      <c r="AQ19" s="229"/>
      <c r="AR19" s="227"/>
      <c r="AS19" s="228"/>
      <c r="AT19" s="229"/>
      <c r="AU19" s="227"/>
      <c r="AV19" s="228"/>
      <c r="AW19" s="229"/>
    </row>
    <row r="20" spans="1:49" s="9" customFormat="1" ht="24.95" customHeight="1" thickBot="1" x14ac:dyDescent="0.25">
      <c r="A20" s="371"/>
      <c r="B20" s="374"/>
      <c r="C20" s="95" t="s">
        <v>114</v>
      </c>
      <c r="D20" s="42">
        <f>F20-E20</f>
        <v>153</v>
      </c>
      <c r="E20" s="43">
        <f>F19+1</f>
        <v>42962</v>
      </c>
      <c r="F20" s="43">
        <v>43115</v>
      </c>
      <c r="G20" s="41"/>
      <c r="H20" s="227"/>
      <c r="I20" s="228"/>
      <c r="J20" s="229"/>
      <c r="K20" s="227"/>
      <c r="L20" s="228"/>
      <c r="M20" s="228"/>
      <c r="N20" s="32"/>
      <c r="O20" s="33"/>
      <c r="P20" s="34"/>
      <c r="Q20" s="228"/>
      <c r="R20" s="228"/>
      <c r="S20" s="229"/>
      <c r="T20" s="227"/>
      <c r="U20" s="75"/>
      <c r="V20" s="76"/>
      <c r="W20" s="77"/>
      <c r="X20" s="75"/>
      <c r="Y20" s="229"/>
      <c r="Z20" s="227"/>
      <c r="AA20" s="228"/>
      <c r="AB20" s="229"/>
      <c r="AC20" s="227"/>
      <c r="AD20" s="228"/>
      <c r="AE20" s="229"/>
      <c r="AF20" s="227"/>
      <c r="AG20" s="228"/>
      <c r="AH20" s="229"/>
      <c r="AI20" s="227"/>
      <c r="AJ20" s="228"/>
      <c r="AK20" s="229"/>
      <c r="AL20" s="227"/>
      <c r="AM20" s="228"/>
      <c r="AN20" s="229"/>
      <c r="AO20" s="227"/>
      <c r="AP20" s="228"/>
      <c r="AQ20" s="229"/>
      <c r="AR20" s="227"/>
      <c r="AS20" s="228"/>
      <c r="AT20" s="229"/>
      <c r="AU20" s="227"/>
      <c r="AV20" s="228"/>
      <c r="AW20" s="229"/>
    </row>
    <row r="21" spans="1:49" s="9" customFormat="1" ht="24.95" customHeight="1" thickBot="1" x14ac:dyDescent="0.25">
      <c r="A21" s="371"/>
      <c r="B21" s="374"/>
      <c r="C21" s="95" t="s">
        <v>61</v>
      </c>
      <c r="D21" s="42">
        <v>20</v>
      </c>
      <c r="E21" s="43">
        <f>F20+1</f>
        <v>43116</v>
      </c>
      <c r="F21" s="43">
        <f>D21+E21</f>
        <v>43136</v>
      </c>
      <c r="G21" s="41"/>
      <c r="H21" s="227"/>
      <c r="I21" s="228"/>
      <c r="J21" s="229"/>
      <c r="K21" s="227"/>
      <c r="L21" s="228"/>
      <c r="M21" s="229"/>
      <c r="N21" s="32"/>
      <c r="O21" s="33"/>
      <c r="P21" s="34"/>
      <c r="Q21" s="227"/>
      <c r="R21" s="228"/>
      <c r="S21" s="229"/>
      <c r="T21" s="227"/>
      <c r="U21" s="75"/>
      <c r="V21" s="76"/>
      <c r="W21" s="77"/>
      <c r="X21" s="75"/>
      <c r="Y21" s="229"/>
      <c r="Z21" s="227"/>
      <c r="AA21" s="228"/>
      <c r="AB21" s="229"/>
      <c r="AC21" s="227"/>
      <c r="AD21" s="228"/>
      <c r="AE21" s="229"/>
      <c r="AF21" s="227"/>
      <c r="AG21" s="228"/>
      <c r="AH21" s="229"/>
      <c r="AI21" s="227"/>
      <c r="AJ21" s="228"/>
      <c r="AK21" s="229"/>
      <c r="AL21" s="227"/>
      <c r="AM21" s="228"/>
      <c r="AN21" s="229"/>
      <c r="AO21" s="227"/>
      <c r="AP21" s="228"/>
      <c r="AQ21" s="229"/>
      <c r="AR21" s="227"/>
      <c r="AS21" s="228"/>
      <c r="AT21" s="229"/>
      <c r="AU21" s="227"/>
      <c r="AV21" s="228"/>
      <c r="AW21" s="229"/>
    </row>
    <row r="22" spans="1:49" s="9" customFormat="1" ht="24.95" customHeight="1" thickBot="1" x14ac:dyDescent="0.25">
      <c r="A22" s="371"/>
      <c r="B22" s="374"/>
      <c r="C22" s="95" t="s">
        <v>47</v>
      </c>
      <c r="D22" s="42">
        <v>12</v>
      </c>
      <c r="E22" s="43">
        <f>F22-D22</f>
        <v>43124</v>
      </c>
      <c r="F22" s="43">
        <f>F21</f>
        <v>43136</v>
      </c>
      <c r="G22" s="41"/>
      <c r="H22" s="227"/>
      <c r="I22" s="228"/>
      <c r="J22" s="229"/>
      <c r="K22" s="227"/>
      <c r="L22" s="228"/>
      <c r="M22" s="229"/>
      <c r="N22" s="227"/>
      <c r="O22" s="228"/>
      <c r="P22" s="229"/>
      <c r="Q22" s="227"/>
      <c r="R22" s="228"/>
      <c r="S22" s="229"/>
      <c r="T22" s="227"/>
      <c r="U22" s="75"/>
      <c r="V22" s="76"/>
      <c r="W22" s="77"/>
      <c r="X22" s="75"/>
      <c r="Y22" s="229"/>
      <c r="Z22" s="227"/>
      <c r="AA22" s="228"/>
      <c r="AB22" s="229"/>
      <c r="AC22" s="227"/>
      <c r="AD22" s="228"/>
      <c r="AE22" s="229"/>
      <c r="AF22" s="227"/>
      <c r="AG22" s="228"/>
      <c r="AH22" s="229"/>
      <c r="AI22" s="227"/>
      <c r="AJ22" s="228"/>
      <c r="AK22" s="229"/>
      <c r="AL22" s="227"/>
      <c r="AM22" s="228"/>
      <c r="AN22" s="229"/>
      <c r="AO22" s="227"/>
      <c r="AP22" s="228"/>
      <c r="AQ22" s="229"/>
      <c r="AR22" s="227"/>
      <c r="AS22" s="228"/>
      <c r="AT22" s="229"/>
      <c r="AU22" s="227"/>
      <c r="AV22" s="228"/>
      <c r="AW22" s="229"/>
    </row>
    <row r="23" spans="1:49" s="9" customFormat="1" ht="24.95" customHeight="1" thickBot="1" x14ac:dyDescent="0.25">
      <c r="A23" s="371"/>
      <c r="B23" s="374"/>
      <c r="C23" s="95" t="s">
        <v>106</v>
      </c>
      <c r="D23" s="42">
        <v>4</v>
      </c>
      <c r="E23" s="43">
        <f>F15+1</f>
        <v>42836</v>
      </c>
      <c r="F23" s="43">
        <f t="shared" ref="F23:F30" si="2">E23+D23</f>
        <v>42840</v>
      </c>
      <c r="G23" s="41"/>
      <c r="H23" s="227"/>
      <c r="I23" s="228"/>
      <c r="J23" s="229"/>
      <c r="K23" s="227"/>
      <c r="L23" s="228"/>
      <c r="M23" s="229"/>
      <c r="N23" s="227"/>
      <c r="O23" s="228"/>
      <c r="P23" s="229"/>
      <c r="Q23" s="227"/>
      <c r="R23" s="228"/>
      <c r="S23" s="229"/>
      <c r="T23" s="227"/>
      <c r="U23" s="75"/>
      <c r="V23" s="76"/>
      <c r="W23" s="77"/>
      <c r="X23" s="75"/>
      <c r="Y23" s="229"/>
      <c r="Z23" s="227"/>
      <c r="AA23" s="228"/>
      <c r="AB23" s="229"/>
      <c r="AC23" s="227"/>
      <c r="AD23" s="228"/>
      <c r="AE23" s="229"/>
      <c r="AF23" s="227"/>
      <c r="AG23" s="228"/>
      <c r="AH23" s="229"/>
      <c r="AI23" s="227"/>
      <c r="AJ23" s="228"/>
      <c r="AK23" s="229"/>
      <c r="AL23" s="227"/>
      <c r="AM23" s="228"/>
      <c r="AN23" s="229"/>
      <c r="AO23" s="227"/>
      <c r="AP23" s="228"/>
      <c r="AQ23" s="229"/>
      <c r="AR23" s="227"/>
      <c r="AS23" s="228"/>
      <c r="AT23" s="229"/>
      <c r="AU23" s="227"/>
      <c r="AV23" s="228"/>
      <c r="AW23" s="229"/>
    </row>
    <row r="24" spans="1:49" s="9" customFormat="1" ht="24.95" customHeight="1" thickBot="1" x14ac:dyDescent="0.25">
      <c r="A24" s="371"/>
      <c r="B24" s="374"/>
      <c r="C24" s="95" t="s">
        <v>105</v>
      </c>
      <c r="D24" s="42">
        <v>4</v>
      </c>
      <c r="E24" s="43">
        <f>F19+1</f>
        <v>42962</v>
      </c>
      <c r="F24" s="43">
        <f t="shared" si="2"/>
        <v>42966</v>
      </c>
      <c r="G24" s="41"/>
      <c r="H24" s="227"/>
      <c r="I24" s="228"/>
      <c r="J24" s="229"/>
      <c r="K24" s="227"/>
      <c r="L24" s="228"/>
      <c r="M24" s="229"/>
      <c r="N24" s="227"/>
      <c r="O24" s="228"/>
      <c r="P24" s="229"/>
      <c r="Q24" s="227"/>
      <c r="R24" s="228"/>
      <c r="S24" s="229"/>
      <c r="T24" s="227"/>
      <c r="U24" s="75"/>
      <c r="V24" s="76"/>
      <c r="W24" s="77"/>
      <c r="X24" s="75"/>
      <c r="Y24" s="229"/>
      <c r="Z24" s="227"/>
      <c r="AA24" s="228"/>
      <c r="AB24" s="229"/>
      <c r="AC24" s="227"/>
      <c r="AD24" s="228"/>
      <c r="AE24" s="229"/>
      <c r="AF24" s="227"/>
      <c r="AG24" s="228"/>
      <c r="AH24" s="229"/>
      <c r="AI24" s="227"/>
      <c r="AJ24" s="228"/>
      <c r="AK24" s="229"/>
      <c r="AL24" s="227"/>
      <c r="AM24" s="228"/>
      <c r="AN24" s="229"/>
      <c r="AO24" s="227"/>
      <c r="AP24" s="228"/>
      <c r="AQ24" s="229"/>
      <c r="AR24" s="227"/>
      <c r="AS24" s="228"/>
      <c r="AT24" s="229"/>
      <c r="AU24" s="227"/>
      <c r="AV24" s="228"/>
      <c r="AW24" s="229"/>
    </row>
    <row r="25" spans="1:49" s="9" customFormat="1" ht="24.95" customHeight="1" thickBot="1" x14ac:dyDescent="0.25">
      <c r="A25" s="371"/>
      <c r="B25" s="374"/>
      <c r="C25" s="95" t="s">
        <v>115</v>
      </c>
      <c r="D25" s="42">
        <v>5</v>
      </c>
      <c r="E25" s="43">
        <f>F30+1</f>
        <v>42852</v>
      </c>
      <c r="F25" s="43">
        <f t="shared" si="2"/>
        <v>42857</v>
      </c>
      <c r="G25" s="41"/>
      <c r="H25" s="227"/>
      <c r="I25" s="228"/>
      <c r="J25" s="229"/>
      <c r="K25" s="227"/>
      <c r="L25" s="228"/>
      <c r="M25" s="229"/>
      <c r="N25" s="227"/>
      <c r="O25" s="228"/>
      <c r="P25" s="229"/>
      <c r="Q25" s="227"/>
      <c r="R25" s="228"/>
      <c r="S25" s="229"/>
      <c r="T25" s="227"/>
      <c r="U25" s="75"/>
      <c r="V25" s="76"/>
      <c r="W25" s="77"/>
      <c r="X25" s="75"/>
      <c r="Y25" s="229"/>
      <c r="Z25" s="227"/>
      <c r="AA25" s="228"/>
      <c r="AB25" s="229"/>
      <c r="AC25" s="227"/>
      <c r="AD25" s="228"/>
      <c r="AE25" s="229"/>
      <c r="AF25" s="227"/>
      <c r="AG25" s="228"/>
      <c r="AH25" s="229"/>
      <c r="AI25" s="227"/>
      <c r="AJ25" s="228"/>
      <c r="AK25" s="229"/>
      <c r="AL25" s="227"/>
      <c r="AM25" s="228"/>
      <c r="AN25" s="229"/>
      <c r="AO25" s="227"/>
      <c r="AP25" s="228"/>
      <c r="AQ25" s="229"/>
      <c r="AR25" s="227"/>
      <c r="AS25" s="228"/>
      <c r="AT25" s="229"/>
      <c r="AU25" s="227"/>
      <c r="AV25" s="228"/>
      <c r="AW25" s="229"/>
    </row>
    <row r="26" spans="1:49" s="9" customFormat="1" ht="24.95" customHeight="1" thickBot="1" x14ac:dyDescent="0.25">
      <c r="A26" s="371"/>
      <c r="B26" s="374"/>
      <c r="C26" s="95" t="s">
        <v>116</v>
      </c>
      <c r="D26" s="42">
        <v>5</v>
      </c>
      <c r="E26" s="43">
        <f>F35+1</f>
        <v>43143</v>
      </c>
      <c r="F26" s="43">
        <f t="shared" si="2"/>
        <v>43148</v>
      </c>
      <c r="G26" s="41"/>
      <c r="H26" s="227"/>
      <c r="I26" s="228"/>
      <c r="J26" s="229"/>
      <c r="K26" s="227"/>
      <c r="L26" s="228"/>
      <c r="M26" s="229"/>
      <c r="N26" s="227"/>
      <c r="O26" s="228"/>
      <c r="P26" s="229"/>
      <c r="Q26" s="227"/>
      <c r="R26" s="228"/>
      <c r="S26" s="229"/>
      <c r="T26" s="227"/>
      <c r="U26" s="75"/>
      <c r="V26" s="76"/>
      <c r="W26" s="77"/>
      <c r="X26" s="75"/>
      <c r="Y26" s="229"/>
      <c r="Z26" s="227"/>
      <c r="AA26" s="228"/>
      <c r="AB26" s="229"/>
      <c r="AC26" s="227"/>
      <c r="AD26" s="228"/>
      <c r="AE26" s="229"/>
      <c r="AF26" s="227"/>
      <c r="AG26" s="228"/>
      <c r="AH26" s="229"/>
      <c r="AI26" s="227"/>
      <c r="AJ26" s="228"/>
      <c r="AK26" s="229"/>
      <c r="AL26" s="227"/>
      <c r="AM26" s="228"/>
      <c r="AN26" s="229"/>
      <c r="AO26" s="227"/>
      <c r="AP26" s="228"/>
      <c r="AQ26" s="229"/>
      <c r="AR26" s="227"/>
      <c r="AS26" s="228"/>
      <c r="AT26" s="229"/>
      <c r="AU26" s="227"/>
      <c r="AV26" s="228"/>
      <c r="AW26" s="229"/>
    </row>
    <row r="27" spans="1:49" s="9" customFormat="1" ht="24.95" customHeight="1" thickBot="1" x14ac:dyDescent="0.25">
      <c r="A27" s="371"/>
      <c r="B27" s="374"/>
      <c r="C27" s="95" t="s">
        <v>66</v>
      </c>
      <c r="D27" s="24">
        <v>10</v>
      </c>
      <c r="E27" s="25">
        <v>42815</v>
      </c>
      <c r="F27" s="25">
        <f t="shared" si="2"/>
        <v>42825</v>
      </c>
      <c r="G27" s="41"/>
      <c r="H27" s="227"/>
      <c r="I27" s="228"/>
      <c r="J27" s="229"/>
      <c r="K27" s="227"/>
      <c r="L27" s="228"/>
      <c r="M27" s="229"/>
      <c r="N27" s="227"/>
      <c r="O27" s="228"/>
      <c r="P27" s="229"/>
      <c r="Q27" s="227"/>
      <c r="R27" s="228"/>
      <c r="S27" s="229"/>
      <c r="T27" s="227"/>
      <c r="U27" s="75"/>
      <c r="V27" s="76"/>
      <c r="W27" s="77"/>
      <c r="X27" s="75"/>
      <c r="Y27" s="229"/>
      <c r="Z27" s="227"/>
      <c r="AA27" s="228"/>
      <c r="AB27" s="229"/>
      <c r="AC27" s="227"/>
      <c r="AD27" s="228"/>
      <c r="AE27" s="229"/>
      <c r="AF27" s="227"/>
      <c r="AG27" s="228"/>
      <c r="AH27" s="229"/>
      <c r="AI27" s="227"/>
      <c r="AJ27" s="228"/>
      <c r="AK27" s="229"/>
      <c r="AL27" s="227"/>
      <c r="AM27" s="228"/>
      <c r="AN27" s="229"/>
      <c r="AO27" s="227"/>
      <c r="AP27" s="228"/>
      <c r="AQ27" s="229"/>
      <c r="AR27" s="227"/>
      <c r="AS27" s="228"/>
      <c r="AT27" s="229"/>
      <c r="AU27" s="227"/>
      <c r="AV27" s="228"/>
      <c r="AW27" s="229"/>
    </row>
    <row r="28" spans="1:49" s="9" customFormat="1" ht="24.95" customHeight="1" thickBot="1" x14ac:dyDescent="0.25">
      <c r="A28" s="371"/>
      <c r="B28" s="374"/>
      <c r="C28" s="95" t="s">
        <v>158</v>
      </c>
      <c r="D28" s="24">
        <f>F28-E28</f>
        <v>14</v>
      </c>
      <c r="E28" s="25">
        <f>F27+1</f>
        <v>42826</v>
      </c>
      <c r="F28" s="25">
        <f>F23</f>
        <v>42840</v>
      </c>
      <c r="G28" s="41"/>
      <c r="H28" s="227"/>
      <c r="I28" s="228"/>
      <c r="J28" s="229"/>
      <c r="K28" s="227"/>
      <c r="L28" s="228"/>
      <c r="M28" s="229"/>
      <c r="N28" s="227"/>
      <c r="O28" s="228"/>
      <c r="P28" s="229"/>
      <c r="Q28" s="227"/>
      <c r="R28" s="228"/>
      <c r="S28" s="229"/>
      <c r="T28" s="227"/>
      <c r="U28" s="75"/>
      <c r="V28" s="76"/>
      <c r="W28" s="77"/>
      <c r="X28" s="75"/>
      <c r="Y28" s="229"/>
      <c r="Z28" s="227"/>
      <c r="AA28" s="228"/>
      <c r="AB28" s="229"/>
      <c r="AC28" s="227"/>
      <c r="AD28" s="228"/>
      <c r="AE28" s="229"/>
      <c r="AF28" s="227"/>
      <c r="AG28" s="228"/>
      <c r="AH28" s="229"/>
      <c r="AI28" s="227"/>
      <c r="AJ28" s="228"/>
      <c r="AK28" s="229"/>
      <c r="AL28" s="227"/>
      <c r="AM28" s="228"/>
      <c r="AN28" s="229"/>
      <c r="AO28" s="227"/>
      <c r="AP28" s="228"/>
      <c r="AQ28" s="229"/>
      <c r="AR28" s="227"/>
      <c r="AS28" s="228"/>
      <c r="AT28" s="229"/>
      <c r="AU28" s="227"/>
      <c r="AV28" s="228"/>
      <c r="AW28" s="229"/>
    </row>
    <row r="29" spans="1:49" s="9" customFormat="1" ht="24.95" customHeight="1" thickBot="1" x14ac:dyDescent="0.25">
      <c r="A29" s="371"/>
      <c r="B29" s="374"/>
      <c r="C29" s="95" t="s">
        <v>67</v>
      </c>
      <c r="D29" s="24">
        <v>5</v>
      </c>
      <c r="E29" s="25">
        <v>42835</v>
      </c>
      <c r="F29" s="25">
        <f>E29+D29</f>
        <v>42840</v>
      </c>
      <c r="G29" s="41"/>
      <c r="H29" s="230"/>
      <c r="I29" s="231"/>
      <c r="J29" s="232"/>
      <c r="K29" s="230"/>
      <c r="L29" s="231"/>
      <c r="M29" s="232"/>
      <c r="N29" s="230"/>
      <c r="O29" s="231"/>
      <c r="P29" s="232"/>
      <c r="Q29" s="230"/>
      <c r="R29" s="231"/>
      <c r="S29" s="232"/>
      <c r="T29" s="230"/>
      <c r="U29" s="75"/>
      <c r="V29" s="76"/>
      <c r="W29" s="77"/>
      <c r="X29" s="75"/>
      <c r="Y29" s="232"/>
      <c r="Z29" s="230"/>
      <c r="AA29" s="231"/>
      <c r="AB29" s="232"/>
      <c r="AC29" s="230"/>
      <c r="AD29" s="231"/>
      <c r="AE29" s="232"/>
      <c r="AF29" s="230"/>
      <c r="AG29" s="231"/>
      <c r="AH29" s="232"/>
      <c r="AI29" s="230"/>
      <c r="AJ29" s="231"/>
      <c r="AK29" s="232"/>
      <c r="AL29" s="230"/>
      <c r="AM29" s="231"/>
      <c r="AN29" s="232"/>
      <c r="AO29" s="230"/>
      <c r="AP29" s="231"/>
      <c r="AQ29" s="232"/>
      <c r="AR29" s="230"/>
      <c r="AS29" s="231"/>
      <c r="AT29" s="232"/>
      <c r="AU29" s="230"/>
      <c r="AV29" s="231"/>
      <c r="AW29" s="232"/>
    </row>
    <row r="30" spans="1:49" s="9" customFormat="1" ht="24.95" customHeight="1" thickBot="1" x14ac:dyDescent="0.25">
      <c r="A30" s="371"/>
      <c r="B30" s="374"/>
      <c r="C30" s="95" t="s">
        <v>98</v>
      </c>
      <c r="D30" s="24">
        <v>10</v>
      </c>
      <c r="E30" s="25">
        <f>F28+1</f>
        <v>42841</v>
      </c>
      <c r="F30" s="25">
        <f t="shared" si="2"/>
        <v>42851</v>
      </c>
      <c r="G30" s="41"/>
      <c r="H30" s="227"/>
      <c r="I30" s="228"/>
      <c r="J30" s="229"/>
      <c r="K30" s="227"/>
      <c r="L30" s="228"/>
      <c r="M30" s="229"/>
      <c r="N30" s="227"/>
      <c r="O30" s="228"/>
      <c r="P30" s="229"/>
      <c r="Q30" s="227"/>
      <c r="R30" s="228"/>
      <c r="S30" s="229"/>
      <c r="T30" s="227"/>
      <c r="U30" s="75"/>
      <c r="V30" s="76"/>
      <c r="W30" s="77"/>
      <c r="X30" s="75"/>
      <c r="Y30" s="229"/>
      <c r="Z30" s="227"/>
      <c r="AA30" s="228"/>
      <c r="AB30" s="229"/>
      <c r="AC30" s="227"/>
      <c r="AD30" s="228"/>
      <c r="AE30" s="229"/>
      <c r="AF30" s="227"/>
      <c r="AG30" s="228"/>
      <c r="AH30" s="229"/>
      <c r="AI30" s="227"/>
      <c r="AJ30" s="228"/>
      <c r="AK30" s="229"/>
      <c r="AL30" s="227"/>
      <c r="AM30" s="228"/>
      <c r="AN30" s="229"/>
      <c r="AO30" s="227"/>
      <c r="AP30" s="228"/>
      <c r="AQ30" s="229"/>
      <c r="AR30" s="227"/>
      <c r="AS30" s="228"/>
      <c r="AT30" s="229"/>
      <c r="AU30" s="227"/>
      <c r="AV30" s="228"/>
      <c r="AW30" s="229"/>
    </row>
    <row r="31" spans="1:49" s="9" customFormat="1" ht="24.95" customHeight="1" thickBot="1" x14ac:dyDescent="0.25">
      <c r="A31" s="371"/>
      <c r="B31" s="374"/>
      <c r="C31" s="95" t="s">
        <v>121</v>
      </c>
      <c r="D31" s="24">
        <f>F31-E31</f>
        <v>18</v>
      </c>
      <c r="E31" s="25">
        <f>F30+1</f>
        <v>42852</v>
      </c>
      <c r="F31" s="25">
        <v>42870</v>
      </c>
      <c r="G31" s="41"/>
      <c r="H31" s="227"/>
      <c r="I31" s="228"/>
      <c r="J31" s="229"/>
      <c r="K31" s="227"/>
      <c r="L31" s="228"/>
      <c r="M31" s="229"/>
      <c r="N31" s="227"/>
      <c r="O31" s="228"/>
      <c r="P31" s="229"/>
      <c r="Q31" s="227"/>
      <c r="R31" s="228"/>
      <c r="S31" s="229"/>
      <c r="T31" s="227"/>
      <c r="U31" s="75"/>
      <c r="V31" s="76"/>
      <c r="W31" s="77"/>
      <c r="X31" s="75"/>
      <c r="Y31" s="229"/>
      <c r="Z31" s="227"/>
      <c r="AA31" s="228"/>
      <c r="AB31" s="229"/>
      <c r="AC31" s="227"/>
      <c r="AD31" s="228"/>
      <c r="AE31" s="229"/>
      <c r="AF31" s="227"/>
      <c r="AG31" s="228"/>
      <c r="AH31" s="229"/>
      <c r="AI31" s="227"/>
      <c r="AJ31" s="228"/>
      <c r="AK31" s="229"/>
      <c r="AL31" s="227"/>
      <c r="AM31" s="228"/>
      <c r="AN31" s="229"/>
      <c r="AO31" s="227"/>
      <c r="AP31" s="228"/>
      <c r="AQ31" s="229"/>
      <c r="AR31" s="227"/>
      <c r="AS31" s="228"/>
      <c r="AT31" s="229"/>
      <c r="AU31" s="227"/>
      <c r="AV31" s="228"/>
      <c r="AW31" s="229"/>
    </row>
    <row r="32" spans="1:49" s="9" customFormat="1" ht="24.95" customHeight="1" thickBot="1" x14ac:dyDescent="0.25">
      <c r="A32" s="371"/>
      <c r="B32" s="374"/>
      <c r="C32" s="95" t="s">
        <v>117</v>
      </c>
      <c r="D32" s="24">
        <v>14</v>
      </c>
      <c r="E32" s="25">
        <f>F31+1</f>
        <v>42871</v>
      </c>
      <c r="F32" s="25">
        <f>E32+D32</f>
        <v>42885</v>
      </c>
      <c r="G32" s="41"/>
      <c r="H32" s="32"/>
      <c r="I32" s="33"/>
      <c r="J32" s="34"/>
      <c r="K32" s="32"/>
      <c r="L32" s="33"/>
      <c r="M32" s="34"/>
      <c r="N32" s="32"/>
      <c r="O32" s="33"/>
      <c r="P32" s="34"/>
      <c r="Q32" s="32"/>
      <c r="R32" s="33"/>
      <c r="S32" s="34"/>
      <c r="T32" s="32"/>
      <c r="U32" s="81"/>
      <c r="V32" s="82"/>
      <c r="W32" s="83"/>
      <c r="X32" s="81"/>
      <c r="Y32" s="34"/>
      <c r="Z32" s="32"/>
      <c r="AA32" s="33"/>
      <c r="AB32" s="34"/>
      <c r="AC32" s="32"/>
      <c r="AD32" s="33"/>
      <c r="AE32" s="34"/>
      <c r="AF32" s="32"/>
      <c r="AG32" s="33"/>
      <c r="AH32" s="34"/>
      <c r="AI32" s="32"/>
      <c r="AJ32" s="33"/>
      <c r="AK32" s="34"/>
      <c r="AL32" s="32"/>
      <c r="AM32" s="33"/>
      <c r="AN32" s="34"/>
      <c r="AO32" s="32"/>
      <c r="AP32" s="33"/>
      <c r="AQ32" s="34"/>
      <c r="AR32" s="32"/>
      <c r="AS32" s="33"/>
      <c r="AT32" s="34"/>
      <c r="AU32" s="32"/>
      <c r="AV32" s="33"/>
      <c r="AW32" s="34"/>
    </row>
    <row r="33" spans="1:49" s="9" customFormat="1" ht="24.95" customHeight="1" thickBot="1" x14ac:dyDescent="0.25">
      <c r="A33" s="371"/>
      <c r="B33" s="374"/>
      <c r="C33" s="95" t="s">
        <v>120</v>
      </c>
      <c r="D33" s="24">
        <v>10</v>
      </c>
      <c r="E33" s="25">
        <v>43115</v>
      </c>
      <c r="F33" s="25">
        <f>E33+D33</f>
        <v>43125</v>
      </c>
      <c r="G33" s="41"/>
      <c r="H33" s="32"/>
      <c r="I33" s="33"/>
      <c r="J33" s="34"/>
      <c r="K33" s="32"/>
      <c r="L33" s="33"/>
      <c r="M33" s="34"/>
      <c r="N33" s="32"/>
      <c r="O33" s="33"/>
      <c r="P33" s="34"/>
      <c r="Q33" s="32"/>
      <c r="R33" s="33"/>
      <c r="S33" s="34"/>
      <c r="T33" s="32"/>
      <c r="U33" s="81"/>
      <c r="V33" s="82"/>
      <c r="W33" s="83"/>
      <c r="X33" s="81"/>
      <c r="Y33" s="34"/>
      <c r="Z33" s="32"/>
      <c r="AA33" s="33"/>
      <c r="AB33" s="34"/>
      <c r="AC33" s="32"/>
      <c r="AD33" s="33"/>
      <c r="AE33" s="34"/>
      <c r="AF33" s="32"/>
      <c r="AG33" s="33"/>
      <c r="AH33" s="34"/>
      <c r="AI33" s="32"/>
      <c r="AJ33" s="33"/>
      <c r="AK33" s="34"/>
      <c r="AL33" s="32"/>
      <c r="AM33" s="33"/>
      <c r="AN33" s="34"/>
      <c r="AO33" s="32"/>
      <c r="AP33" s="33"/>
      <c r="AQ33" s="34"/>
      <c r="AR33" s="32"/>
      <c r="AS33" s="33"/>
      <c r="AT33" s="34"/>
      <c r="AU33" s="32"/>
      <c r="AV33" s="33"/>
      <c r="AW33" s="34"/>
    </row>
    <row r="34" spans="1:49" s="9" customFormat="1" ht="24.95" customHeight="1" thickBot="1" x14ac:dyDescent="0.25">
      <c r="A34" s="371"/>
      <c r="B34" s="374"/>
      <c r="C34" s="95" t="s">
        <v>67</v>
      </c>
      <c r="D34" s="24">
        <v>5</v>
      </c>
      <c r="E34" s="25">
        <f>F33+1</f>
        <v>43126</v>
      </c>
      <c r="F34" s="25">
        <f>E34+D34</f>
        <v>43131</v>
      </c>
      <c r="G34" s="41"/>
      <c r="H34" s="32"/>
      <c r="I34" s="33"/>
      <c r="J34" s="34"/>
      <c r="K34" s="32"/>
      <c r="L34" s="33"/>
      <c r="M34" s="34"/>
      <c r="N34" s="32"/>
      <c r="O34" s="33"/>
      <c r="P34" s="34"/>
      <c r="Q34" s="32"/>
      <c r="R34" s="33"/>
      <c r="S34" s="34"/>
      <c r="T34" s="32"/>
      <c r="U34" s="81"/>
      <c r="V34" s="82"/>
      <c r="W34" s="83"/>
      <c r="X34" s="81"/>
      <c r="Y34" s="34"/>
      <c r="Z34" s="32"/>
      <c r="AA34" s="33"/>
      <c r="AB34" s="34"/>
      <c r="AC34" s="32"/>
      <c r="AD34" s="33"/>
      <c r="AE34" s="34"/>
      <c r="AF34" s="32"/>
      <c r="AG34" s="33"/>
      <c r="AH34" s="34"/>
      <c r="AI34" s="32"/>
      <c r="AJ34" s="33"/>
      <c r="AK34" s="34"/>
      <c r="AL34" s="32"/>
      <c r="AM34" s="33"/>
      <c r="AN34" s="34"/>
      <c r="AO34" s="32"/>
      <c r="AP34" s="33"/>
      <c r="AQ34" s="34"/>
      <c r="AR34" s="32"/>
      <c r="AS34" s="33"/>
      <c r="AT34" s="34"/>
      <c r="AU34" s="32"/>
      <c r="AV34" s="33"/>
      <c r="AW34" s="34"/>
    </row>
    <row r="35" spans="1:49" s="9" customFormat="1" ht="24.95" customHeight="1" thickBot="1" x14ac:dyDescent="0.25">
      <c r="A35" s="371"/>
      <c r="B35" s="374"/>
      <c r="C35" s="95" t="s">
        <v>118</v>
      </c>
      <c r="D35" s="24">
        <v>10</v>
      </c>
      <c r="E35" s="25">
        <f>F34+1</f>
        <v>43132</v>
      </c>
      <c r="F35" s="25">
        <f>E35+D35</f>
        <v>43142</v>
      </c>
      <c r="G35" s="41"/>
      <c r="H35" s="32"/>
      <c r="I35" s="33"/>
      <c r="J35" s="34"/>
      <c r="K35" s="32"/>
      <c r="L35" s="33"/>
      <c r="M35" s="34"/>
      <c r="N35" s="32"/>
      <c r="O35" s="33"/>
      <c r="P35" s="34"/>
      <c r="Q35" s="32"/>
      <c r="R35" s="33"/>
      <c r="S35" s="34"/>
      <c r="T35" s="32"/>
      <c r="U35" s="81"/>
      <c r="V35" s="82"/>
      <c r="W35" s="83"/>
      <c r="X35" s="81"/>
      <c r="Y35" s="34"/>
      <c r="Z35" s="32"/>
      <c r="AA35" s="33"/>
      <c r="AB35" s="34"/>
      <c r="AC35" s="32"/>
      <c r="AD35" s="33"/>
      <c r="AE35" s="34"/>
      <c r="AF35" s="32"/>
      <c r="AG35" s="33"/>
      <c r="AH35" s="34"/>
      <c r="AI35" s="32"/>
      <c r="AJ35" s="33"/>
      <c r="AK35" s="34"/>
      <c r="AL35" s="32"/>
      <c r="AM35" s="33"/>
      <c r="AN35" s="34"/>
      <c r="AO35" s="32"/>
      <c r="AP35" s="33"/>
      <c r="AQ35" s="34"/>
      <c r="AR35" s="32"/>
      <c r="AS35" s="33"/>
      <c r="AT35" s="34"/>
      <c r="AU35" s="32"/>
      <c r="AV35" s="33"/>
      <c r="AW35" s="34"/>
    </row>
    <row r="36" spans="1:49" s="9" customFormat="1" ht="24.95" customHeight="1" thickBot="1" x14ac:dyDescent="0.25">
      <c r="A36" s="372"/>
      <c r="B36" s="375"/>
      <c r="C36" s="96" t="s">
        <v>119</v>
      </c>
      <c r="D36" s="97">
        <v>10</v>
      </c>
      <c r="E36" s="35">
        <f>F35+1</f>
        <v>43143</v>
      </c>
      <c r="F36" s="35">
        <f>D36+E36</f>
        <v>43153</v>
      </c>
      <c r="G36" s="98"/>
      <c r="H36" s="32"/>
      <c r="I36" s="33"/>
      <c r="J36" s="34"/>
      <c r="K36" s="32"/>
      <c r="L36" s="33"/>
      <c r="M36" s="34"/>
      <c r="N36" s="32"/>
      <c r="O36" s="33"/>
      <c r="P36" s="34"/>
      <c r="Q36" s="32"/>
      <c r="R36" s="33"/>
      <c r="S36" s="34"/>
      <c r="T36" s="32"/>
      <c r="U36" s="81"/>
      <c r="V36" s="82"/>
      <c r="W36" s="83"/>
      <c r="X36" s="81"/>
      <c r="Y36" s="34"/>
      <c r="Z36" s="32"/>
      <c r="AA36" s="33"/>
      <c r="AB36" s="34"/>
      <c r="AC36" s="32"/>
      <c r="AD36" s="33"/>
      <c r="AE36" s="34"/>
      <c r="AF36" s="32"/>
      <c r="AG36" s="33"/>
      <c r="AH36" s="34"/>
      <c r="AI36" s="32"/>
      <c r="AJ36" s="33"/>
      <c r="AK36" s="34"/>
      <c r="AL36" s="32"/>
      <c r="AM36" s="33"/>
      <c r="AN36" s="34"/>
      <c r="AO36" s="32"/>
      <c r="AP36" s="33"/>
      <c r="AQ36" s="34"/>
      <c r="AR36" s="32"/>
      <c r="AS36" s="33"/>
      <c r="AT36" s="34"/>
      <c r="AU36" s="32"/>
      <c r="AV36" s="33"/>
      <c r="AW36" s="34"/>
    </row>
    <row r="37" spans="1:49" s="9" customFormat="1" x14ac:dyDescent="0.2">
      <c r="A37" s="28"/>
      <c r="B37" s="29"/>
      <c r="C37" s="30"/>
      <c r="D37" s="22"/>
      <c r="E37" s="7"/>
      <c r="F37" s="7"/>
      <c r="G37" s="22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</row>
    <row r="38" spans="1:49" ht="42" customHeight="1" thickBot="1" x14ac:dyDescent="0.25">
      <c r="A38" s="26"/>
      <c r="B38" s="369" t="s">
        <v>123</v>
      </c>
      <c r="C38" s="369"/>
      <c r="D38" s="369"/>
      <c r="E38" s="369"/>
      <c r="F38" s="369"/>
      <c r="G38" s="23"/>
      <c r="H38" s="23"/>
      <c r="I38" s="23"/>
      <c r="J38" s="23"/>
      <c r="K38" s="23"/>
      <c r="L38" s="23"/>
      <c r="M38" s="23"/>
      <c r="N38" s="368"/>
      <c r="O38" s="368"/>
      <c r="P38" s="368"/>
      <c r="Q38" s="368"/>
      <c r="R38" s="368"/>
      <c r="S38" s="368"/>
      <c r="T38" s="368"/>
      <c r="U38" s="23"/>
      <c r="V38" s="23"/>
      <c r="W38" s="23"/>
      <c r="X38" s="23"/>
      <c r="Y38" s="23"/>
    </row>
    <row r="39" spans="1:49" ht="60.75" customHeight="1" x14ac:dyDescent="0.2">
      <c r="B39" s="99"/>
      <c r="C39" s="193" t="s">
        <v>71</v>
      </c>
      <c r="D39" s="100" t="s">
        <v>70</v>
      </c>
      <c r="E39" s="100" t="s">
        <v>72</v>
      </c>
      <c r="F39" s="101" t="s">
        <v>73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49" ht="24" x14ac:dyDescent="0.2">
      <c r="B40" s="102">
        <v>1</v>
      </c>
      <c r="C40" s="103" t="s">
        <v>45</v>
      </c>
      <c r="D40" s="104">
        <v>1</v>
      </c>
      <c r="E40" s="105">
        <v>12918611</v>
      </c>
      <c r="F40" s="106">
        <f>E40*D40</f>
        <v>12918611</v>
      </c>
    </row>
    <row r="41" spans="1:49" ht="24" x14ac:dyDescent="0.2">
      <c r="B41" s="107">
        <v>2</v>
      </c>
      <c r="C41" s="108" t="s">
        <v>125</v>
      </c>
      <c r="D41" s="104">
        <v>1</v>
      </c>
      <c r="E41" s="105">
        <v>2600951</v>
      </c>
      <c r="F41" s="106">
        <f t="shared" ref="F41:F66" si="3">E41*D41</f>
        <v>2600951</v>
      </c>
    </row>
    <row r="42" spans="1:49" ht="24" x14ac:dyDescent="0.2">
      <c r="B42" s="107">
        <v>3</v>
      </c>
      <c r="C42" s="108" t="s">
        <v>100</v>
      </c>
      <c r="D42" s="104">
        <v>900</v>
      </c>
      <c r="E42" s="105">
        <v>111471</v>
      </c>
      <c r="F42" s="106">
        <f t="shared" si="3"/>
        <v>100323900</v>
      </c>
      <c r="M42" s="2" t="s">
        <v>30</v>
      </c>
    </row>
    <row r="43" spans="1:49" ht="24" customHeight="1" x14ac:dyDescent="0.2">
      <c r="B43" s="102">
        <v>4</v>
      </c>
      <c r="C43" s="108" t="s">
        <v>46</v>
      </c>
      <c r="D43" s="104">
        <v>1</v>
      </c>
      <c r="E43" s="105">
        <v>1553522</v>
      </c>
      <c r="F43" s="106">
        <f t="shared" si="3"/>
        <v>1553522</v>
      </c>
      <c r="M43" s="2"/>
    </row>
    <row r="44" spans="1:49" ht="24" customHeight="1" x14ac:dyDescent="0.2">
      <c r="B44" s="107">
        <v>5</v>
      </c>
      <c r="C44" s="108" t="s">
        <v>126</v>
      </c>
      <c r="D44" s="104">
        <v>60</v>
      </c>
      <c r="E44" s="105">
        <v>567072</v>
      </c>
      <c r="F44" s="106">
        <f t="shared" si="3"/>
        <v>34024320</v>
      </c>
      <c r="M44" s="2"/>
    </row>
    <row r="45" spans="1:49" ht="24" customHeight="1" x14ac:dyDescent="0.2">
      <c r="B45" s="107">
        <v>6</v>
      </c>
      <c r="C45" s="108" t="s">
        <v>127</v>
      </c>
      <c r="D45" s="104">
        <v>1</v>
      </c>
      <c r="E45" s="105">
        <v>2600951</v>
      </c>
      <c r="F45" s="106">
        <f t="shared" si="3"/>
        <v>2600951</v>
      </c>
      <c r="M45" s="2"/>
    </row>
    <row r="46" spans="1:49" ht="24" x14ac:dyDescent="0.2">
      <c r="B46" s="102">
        <v>7</v>
      </c>
      <c r="C46" s="194" t="s">
        <v>94</v>
      </c>
      <c r="D46" s="104">
        <v>900</v>
      </c>
      <c r="E46" s="105">
        <v>108606</v>
      </c>
      <c r="F46" s="106">
        <f t="shared" si="3"/>
        <v>97745400</v>
      </c>
      <c r="M46" s="2"/>
    </row>
    <row r="47" spans="1:49" ht="24" x14ac:dyDescent="0.2">
      <c r="B47" s="107">
        <v>8</v>
      </c>
      <c r="C47" s="108" t="s">
        <v>46</v>
      </c>
      <c r="D47" s="104">
        <v>1</v>
      </c>
      <c r="E47" s="105">
        <v>1553522</v>
      </c>
      <c r="F47" s="106">
        <f t="shared" si="3"/>
        <v>1553522</v>
      </c>
    </row>
    <row r="48" spans="1:49" ht="28.5" customHeight="1" x14ac:dyDescent="0.2">
      <c r="B48" s="107">
        <v>9</v>
      </c>
      <c r="C48" s="108" t="s">
        <v>128</v>
      </c>
      <c r="D48" s="104">
        <v>153</v>
      </c>
      <c r="E48" s="105">
        <v>174691</v>
      </c>
      <c r="F48" s="106">
        <f t="shared" si="3"/>
        <v>26727723</v>
      </c>
    </row>
    <row r="49" spans="2:6" ht="24" x14ac:dyDescent="0.2">
      <c r="B49" s="102">
        <v>10</v>
      </c>
      <c r="C49" s="108" t="s">
        <v>62</v>
      </c>
      <c r="D49" s="104">
        <v>1</v>
      </c>
      <c r="E49" s="105">
        <v>13761201</v>
      </c>
      <c r="F49" s="106">
        <f t="shared" si="3"/>
        <v>13761201</v>
      </c>
    </row>
    <row r="50" spans="2:6" ht="24" x14ac:dyDescent="0.2">
      <c r="B50" s="107">
        <v>11</v>
      </c>
      <c r="C50" s="108" t="s">
        <v>131</v>
      </c>
      <c r="D50" s="104">
        <v>4</v>
      </c>
      <c r="E50" s="105">
        <v>156144</v>
      </c>
      <c r="F50" s="106">
        <f t="shared" si="3"/>
        <v>624576</v>
      </c>
    </row>
    <row r="51" spans="2:6" ht="24" x14ac:dyDescent="0.2">
      <c r="B51" s="107">
        <v>12</v>
      </c>
      <c r="C51" s="108" t="s">
        <v>132</v>
      </c>
      <c r="D51" s="104">
        <v>5</v>
      </c>
      <c r="E51" s="105">
        <v>156144</v>
      </c>
      <c r="F51" s="106">
        <f t="shared" si="3"/>
        <v>780720</v>
      </c>
    </row>
    <row r="52" spans="2:6" ht="24" x14ac:dyDescent="0.2">
      <c r="B52" s="102">
        <v>13</v>
      </c>
      <c r="C52" s="108" t="s">
        <v>133</v>
      </c>
      <c r="D52" s="104">
        <v>5</v>
      </c>
      <c r="E52" s="105">
        <v>156144</v>
      </c>
      <c r="F52" s="106">
        <f t="shared" si="3"/>
        <v>780720</v>
      </c>
    </row>
    <row r="53" spans="2:6" ht="24" x14ac:dyDescent="0.2">
      <c r="B53" s="107">
        <v>14</v>
      </c>
      <c r="C53" s="108" t="s">
        <v>116</v>
      </c>
      <c r="D53" s="104">
        <v>5</v>
      </c>
      <c r="E53" s="105">
        <v>156144</v>
      </c>
      <c r="F53" s="106">
        <f t="shared" si="3"/>
        <v>780720</v>
      </c>
    </row>
    <row r="54" spans="2:6" ht="24" x14ac:dyDescent="0.2">
      <c r="B54" s="107">
        <v>15</v>
      </c>
      <c r="C54" s="108" t="s">
        <v>66</v>
      </c>
      <c r="D54" s="104">
        <v>1</v>
      </c>
      <c r="E54" s="105">
        <v>6600000</v>
      </c>
      <c r="F54" s="106">
        <f t="shared" si="3"/>
        <v>6600000</v>
      </c>
    </row>
    <row r="55" spans="2:6" ht="24" x14ac:dyDescent="0.2">
      <c r="B55" s="102">
        <v>16</v>
      </c>
      <c r="C55" s="108" t="s">
        <v>67</v>
      </c>
      <c r="D55" s="104">
        <v>1</v>
      </c>
      <c r="E55" s="105">
        <v>0</v>
      </c>
      <c r="F55" s="106">
        <f t="shared" si="3"/>
        <v>0</v>
      </c>
    </row>
    <row r="56" spans="2:6" ht="24" x14ac:dyDescent="0.2">
      <c r="B56" s="107">
        <v>17</v>
      </c>
      <c r="C56" s="108" t="s">
        <v>134</v>
      </c>
      <c r="D56" s="104">
        <v>1</v>
      </c>
      <c r="E56" s="105">
        <f>91859000</f>
        <v>91859000</v>
      </c>
      <c r="F56" s="106">
        <f t="shared" si="3"/>
        <v>91859000</v>
      </c>
    </row>
    <row r="57" spans="2:6" ht="36" x14ac:dyDescent="0.2">
      <c r="B57" s="107">
        <v>18</v>
      </c>
      <c r="C57" s="108" t="s">
        <v>135</v>
      </c>
      <c r="D57" s="104">
        <v>32</v>
      </c>
      <c r="E57" s="105">
        <v>770000</v>
      </c>
      <c r="F57" s="106">
        <f t="shared" si="3"/>
        <v>24640000</v>
      </c>
    </row>
    <row r="58" spans="2:6" ht="36" x14ac:dyDescent="0.2">
      <c r="B58" s="102">
        <v>19</v>
      </c>
      <c r="C58" s="108" t="s">
        <v>136</v>
      </c>
      <c r="D58" s="104">
        <v>1</v>
      </c>
      <c r="E58" s="105">
        <v>2750000</v>
      </c>
      <c r="F58" s="106">
        <f t="shared" si="3"/>
        <v>2750000</v>
      </c>
    </row>
    <row r="59" spans="2:6" ht="24" x14ac:dyDescent="0.2">
      <c r="B59" s="107">
        <v>20</v>
      </c>
      <c r="C59" s="108" t="s">
        <v>80</v>
      </c>
      <c r="D59" s="104">
        <v>2</v>
      </c>
      <c r="E59" s="105">
        <v>2346000</v>
      </c>
      <c r="F59" s="106">
        <f t="shared" si="3"/>
        <v>4692000</v>
      </c>
    </row>
    <row r="60" spans="2:6" x14ac:dyDescent="0.2">
      <c r="B60" s="107">
        <v>21</v>
      </c>
      <c r="C60" s="108" t="s">
        <v>81</v>
      </c>
      <c r="D60" s="104">
        <v>99</v>
      </c>
      <c r="E60" s="105">
        <v>9000</v>
      </c>
      <c r="F60" s="106">
        <f t="shared" si="3"/>
        <v>891000</v>
      </c>
    </row>
    <row r="61" spans="2:6" x14ac:dyDescent="0.2">
      <c r="B61" s="102">
        <v>22</v>
      </c>
      <c r="C61" s="108" t="s">
        <v>151</v>
      </c>
      <c r="D61" s="104">
        <v>20</v>
      </c>
      <c r="E61" s="105">
        <v>75000</v>
      </c>
      <c r="F61" s="106">
        <f t="shared" si="3"/>
        <v>1500000</v>
      </c>
    </row>
    <row r="62" spans="2:6" ht="25.5" x14ac:dyDescent="0.2">
      <c r="B62" s="107">
        <v>23</v>
      </c>
      <c r="C62" s="109" t="s">
        <v>90</v>
      </c>
      <c r="D62" s="104">
        <v>2</v>
      </c>
      <c r="E62" s="105">
        <f>2375000*2</f>
        <v>4750000</v>
      </c>
      <c r="F62" s="106">
        <f t="shared" si="3"/>
        <v>9500000</v>
      </c>
    </row>
    <row r="63" spans="2:6" ht="38.25" x14ac:dyDescent="0.2">
      <c r="B63" s="107">
        <v>24</v>
      </c>
      <c r="C63" s="109" t="s">
        <v>84</v>
      </c>
      <c r="D63" s="110">
        <v>2</v>
      </c>
      <c r="E63" s="111">
        <v>21353000</v>
      </c>
      <c r="F63" s="106">
        <f t="shared" si="3"/>
        <v>42706000</v>
      </c>
    </row>
    <row r="64" spans="2:6" ht="24" x14ac:dyDescent="0.2">
      <c r="B64" s="102">
        <v>25</v>
      </c>
      <c r="C64" s="103" t="s">
        <v>66</v>
      </c>
      <c r="D64" s="110">
        <v>1</v>
      </c>
      <c r="E64" s="105">
        <v>6600000</v>
      </c>
      <c r="F64" s="106">
        <f t="shared" si="3"/>
        <v>6600000</v>
      </c>
    </row>
    <row r="65" spans="2:6" x14ac:dyDescent="0.2">
      <c r="B65" s="107">
        <v>26</v>
      </c>
      <c r="C65" s="195" t="s">
        <v>118</v>
      </c>
      <c r="D65" s="110">
        <v>1</v>
      </c>
      <c r="E65" s="111">
        <v>92669000</v>
      </c>
      <c r="F65" s="106">
        <f t="shared" si="3"/>
        <v>92669000</v>
      </c>
    </row>
    <row r="66" spans="2:6" ht="26.25" thickBot="1" x14ac:dyDescent="0.25">
      <c r="B66" s="107">
        <v>27</v>
      </c>
      <c r="C66" s="112" t="s">
        <v>137</v>
      </c>
      <c r="D66" s="110">
        <v>1</v>
      </c>
      <c r="E66" s="105">
        <v>6600000</v>
      </c>
      <c r="F66" s="106">
        <f t="shared" si="3"/>
        <v>6600000</v>
      </c>
    </row>
    <row r="67" spans="2:6" ht="13.5" thickBot="1" x14ac:dyDescent="0.25">
      <c r="B67" s="379" t="s">
        <v>85</v>
      </c>
      <c r="C67" s="380"/>
      <c r="D67" s="380"/>
      <c r="E67" s="381"/>
      <c r="F67" s="113">
        <f>SUM(F40:F66)</f>
        <v>587783837</v>
      </c>
    </row>
    <row r="68" spans="2:6" ht="13.5" thickBot="1" x14ac:dyDescent="0.25">
      <c r="B68" s="379" t="s">
        <v>86</v>
      </c>
      <c r="C68" s="380"/>
      <c r="D68" s="380"/>
      <c r="E68" s="381"/>
      <c r="F68" s="113">
        <f>F67*1.18</f>
        <v>693584927.65999997</v>
      </c>
    </row>
  </sheetData>
  <mergeCells count="192">
    <mergeCell ref="AR2:AT2"/>
    <mergeCell ref="AU2:AW2"/>
    <mergeCell ref="A3:A4"/>
    <mergeCell ref="B3:B4"/>
    <mergeCell ref="C3:C4"/>
    <mergeCell ref="D3:D4"/>
    <mergeCell ref="E3:E4"/>
    <mergeCell ref="F3:F4"/>
    <mergeCell ref="G3:G4"/>
    <mergeCell ref="H3:J3"/>
    <mergeCell ref="K3:M3"/>
    <mergeCell ref="N3:P3"/>
    <mergeCell ref="Q3:S3"/>
    <mergeCell ref="AO4:AQ4"/>
    <mergeCell ref="AR4:AT4"/>
    <mergeCell ref="A1:AE1"/>
    <mergeCell ref="A2:G2"/>
    <mergeCell ref="H2:AQ2"/>
    <mergeCell ref="AL3:AN3"/>
    <mergeCell ref="AO3:AQ3"/>
    <mergeCell ref="AR3:AT3"/>
    <mergeCell ref="AU3:AW3"/>
    <mergeCell ref="H4:J4"/>
    <mergeCell ref="K4:M4"/>
    <mergeCell ref="N4:P4"/>
    <mergeCell ref="Q4:S4"/>
    <mergeCell ref="T4:V4"/>
    <mergeCell ref="Z4:AB4"/>
    <mergeCell ref="T3:V3"/>
    <mergeCell ref="W3:Y3"/>
    <mergeCell ref="Z3:AB3"/>
    <mergeCell ref="AC3:AE3"/>
    <mergeCell ref="AF3:AH3"/>
    <mergeCell ref="AI3:AK3"/>
    <mergeCell ref="AU4:AW4"/>
    <mergeCell ref="AC4:AE4"/>
    <mergeCell ref="AF4:AH4"/>
    <mergeCell ref="AI4:AK4"/>
    <mergeCell ref="AL4:AN4"/>
    <mergeCell ref="AR5:AT5"/>
    <mergeCell ref="AU5:AW5"/>
    <mergeCell ref="H6:J6"/>
    <mergeCell ref="K6:M6"/>
    <mergeCell ref="N6:P6"/>
    <mergeCell ref="Q6:S6"/>
    <mergeCell ref="T6:V6"/>
    <mergeCell ref="AO6:AQ6"/>
    <mergeCell ref="AR6:AT6"/>
    <mergeCell ref="AU6:AW6"/>
    <mergeCell ref="AC6:AE6"/>
    <mergeCell ref="AF6:AH6"/>
    <mergeCell ref="AI6:AK6"/>
    <mergeCell ref="AL6:AN6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Q7:S7"/>
    <mergeCell ref="T7:V7"/>
    <mergeCell ref="W7:Y7"/>
    <mergeCell ref="Z7:AB7"/>
    <mergeCell ref="W6:Y6"/>
    <mergeCell ref="Z6:AB6"/>
    <mergeCell ref="AI5:AK5"/>
    <mergeCell ref="AL5:AN5"/>
    <mergeCell ref="AO5:AQ5"/>
    <mergeCell ref="AU7:AW7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C7:AE7"/>
    <mergeCell ref="AF7:AH7"/>
    <mergeCell ref="AI7:AK7"/>
    <mergeCell ref="AL7:AN7"/>
    <mergeCell ref="AO7:AQ7"/>
    <mergeCell ref="AR7:AT7"/>
    <mergeCell ref="AI8:AK8"/>
    <mergeCell ref="AL8:AN8"/>
    <mergeCell ref="AO8:AQ8"/>
    <mergeCell ref="AR8:AT8"/>
    <mergeCell ref="AU8:AW8"/>
    <mergeCell ref="H7:J7"/>
    <mergeCell ref="K7:M7"/>
    <mergeCell ref="N7:P7"/>
    <mergeCell ref="H9:J9"/>
    <mergeCell ref="K9:M9"/>
    <mergeCell ref="N9:P9"/>
    <mergeCell ref="Q9:S9"/>
    <mergeCell ref="T9:V9"/>
    <mergeCell ref="AO9:AQ9"/>
    <mergeCell ref="AR9:AT9"/>
    <mergeCell ref="AU9:AW9"/>
    <mergeCell ref="H10:J10"/>
    <mergeCell ref="K10:M10"/>
    <mergeCell ref="N10:P10"/>
    <mergeCell ref="Q10:S10"/>
    <mergeCell ref="T10:V10"/>
    <mergeCell ref="W10:Y10"/>
    <mergeCell ref="Z10:AB10"/>
    <mergeCell ref="W9:Y9"/>
    <mergeCell ref="Z9:AB9"/>
    <mergeCell ref="AC9:AE9"/>
    <mergeCell ref="AF9:AH9"/>
    <mergeCell ref="AI9:AK9"/>
    <mergeCell ref="AL9:AN9"/>
    <mergeCell ref="AF11:AH11"/>
    <mergeCell ref="AI11:AK11"/>
    <mergeCell ref="AL11:AN11"/>
    <mergeCell ref="AO11:AQ11"/>
    <mergeCell ref="AR11:AT11"/>
    <mergeCell ref="AU11:AW11"/>
    <mergeCell ref="AU10:AW10"/>
    <mergeCell ref="D11:F11"/>
    <mergeCell ref="H11:J11"/>
    <mergeCell ref="K11:M11"/>
    <mergeCell ref="N11:P11"/>
    <mergeCell ref="Q11:S11"/>
    <mergeCell ref="T11:V11"/>
    <mergeCell ref="W11:Y11"/>
    <mergeCell ref="Z11:AB11"/>
    <mergeCell ref="AC11:AE11"/>
    <mergeCell ref="AC10:AE10"/>
    <mergeCell ref="AF10:AH10"/>
    <mergeCell ref="AI10:AK10"/>
    <mergeCell ref="AL10:AN10"/>
    <mergeCell ref="AO10:AQ10"/>
    <mergeCell ref="AR10:AT10"/>
    <mergeCell ref="A12:A36"/>
    <mergeCell ref="B12:B36"/>
    <mergeCell ref="H12:J12"/>
    <mergeCell ref="K12:M12"/>
    <mergeCell ref="N12:P12"/>
    <mergeCell ref="Q12:S12"/>
    <mergeCell ref="H15:J15"/>
    <mergeCell ref="K15:M15"/>
    <mergeCell ref="N15:P15"/>
    <mergeCell ref="Q15:S15"/>
    <mergeCell ref="H14:J14"/>
    <mergeCell ref="K14:M14"/>
    <mergeCell ref="N14:P14"/>
    <mergeCell ref="Q14:S14"/>
    <mergeCell ref="AR12:AT12"/>
    <mergeCell ref="AU12:AW12"/>
    <mergeCell ref="H13:J13"/>
    <mergeCell ref="K13:M13"/>
    <mergeCell ref="N13:P13"/>
    <mergeCell ref="Q13:S13"/>
    <mergeCell ref="Z13:AB13"/>
    <mergeCell ref="AC13:AE13"/>
    <mergeCell ref="AF13:AH13"/>
    <mergeCell ref="AI13:AK13"/>
    <mergeCell ref="Z12:AB12"/>
    <mergeCell ref="AC12:AE12"/>
    <mergeCell ref="AF12:AH12"/>
    <mergeCell ref="AI12:AK12"/>
    <mergeCell ref="AL12:AN12"/>
    <mergeCell ref="AO12:AQ12"/>
    <mergeCell ref="AR13:AT13"/>
    <mergeCell ref="AU13:AW13"/>
    <mergeCell ref="AR15:AT15"/>
    <mergeCell ref="AU15:AW15"/>
    <mergeCell ref="B38:F38"/>
    <mergeCell ref="N38:T38"/>
    <mergeCell ref="B67:E67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B68:E68"/>
    <mergeCell ref="Z15:AB15"/>
    <mergeCell ref="AC15:AE15"/>
    <mergeCell ref="AF15:AH15"/>
    <mergeCell ref="AI15:AK15"/>
    <mergeCell ref="AL15:AN15"/>
    <mergeCell ref="AO15:AQ15"/>
    <mergeCell ref="AL13:AN13"/>
    <mergeCell ref="AO13:AQ13"/>
  </mergeCells>
  <printOptions horizontalCentered="1"/>
  <pageMargins left="0.15748031496062992" right="0.15748031496062992" top="0.94488188976377963" bottom="0" header="0" footer="0"/>
  <pageSetup paperSize="9" scale="4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3"/>
  <sheetViews>
    <sheetView view="pageBreakPreview" zoomScaleNormal="100" zoomScaleSheetLayoutView="100" workbookViewId="0">
      <selection activeCell="C14" sqref="C14"/>
    </sheetView>
  </sheetViews>
  <sheetFormatPr defaultRowHeight="12.75" x14ac:dyDescent="0.2"/>
  <cols>
    <col min="1" max="1" width="9.42578125" style="1" customWidth="1"/>
    <col min="2" max="2" width="6.7109375" style="1" customWidth="1"/>
    <col min="3" max="3" width="45" style="1" customWidth="1"/>
    <col min="4" max="4" width="9.7109375" style="1" customWidth="1"/>
    <col min="5" max="5" width="15.42578125" style="1" customWidth="1"/>
    <col min="6" max="6" width="15.5703125" style="1" customWidth="1"/>
    <col min="7" max="8" width="8.140625" style="1" customWidth="1"/>
    <col min="9" max="9" width="3" style="1" customWidth="1"/>
    <col min="10" max="10" width="2.28515625" style="1" customWidth="1"/>
    <col min="11" max="11" width="1.28515625" style="1" customWidth="1"/>
    <col min="12" max="12" width="3.140625" style="1" customWidth="1"/>
    <col min="13" max="13" width="2.140625" style="1" customWidth="1"/>
    <col min="14" max="14" width="1.5703125" style="1" customWidth="1"/>
    <col min="15" max="15" width="3.7109375" style="1" customWidth="1"/>
    <col min="16" max="16" width="2.140625" style="1" customWidth="1"/>
    <col min="17" max="17" width="1.28515625" style="1" customWidth="1"/>
    <col min="18" max="18" width="4.140625" style="1" customWidth="1"/>
    <col min="19" max="19" width="1.7109375" style="1" customWidth="1"/>
    <col min="20" max="20" width="1.42578125" style="1" customWidth="1"/>
    <col min="21" max="21" width="3" style="1" customWidth="1"/>
    <col min="22" max="22" width="2.140625" style="1" customWidth="1"/>
    <col min="23" max="23" width="1.28515625" style="1" customWidth="1"/>
    <col min="24" max="24" width="2.42578125" style="1" customWidth="1"/>
    <col min="25" max="26" width="2.140625" style="1" customWidth="1"/>
    <col min="27" max="27" width="4.140625" style="1" customWidth="1"/>
    <col min="28" max="28" width="1.28515625" style="1" customWidth="1"/>
    <col min="29" max="29" width="0.85546875" style="1" customWidth="1"/>
    <col min="30" max="30" width="4.140625" style="1" customWidth="1"/>
    <col min="31" max="31" width="0.85546875" style="1" customWidth="1"/>
    <col min="32" max="32" width="2.140625" style="1" customWidth="1"/>
    <col min="33" max="33" width="4.140625" style="1" customWidth="1"/>
    <col min="34" max="34" width="0.85546875" style="1" customWidth="1"/>
    <col min="35" max="35" width="3.28515625" style="1" customWidth="1"/>
    <col min="36" max="36" width="4.140625" style="1" customWidth="1"/>
    <col min="37" max="37" width="0.85546875" style="1" customWidth="1"/>
    <col min="38" max="38" width="2.7109375" style="1" customWidth="1"/>
    <col min="39" max="39" width="4.140625" style="1" customWidth="1"/>
    <col min="40" max="40" width="0.85546875" style="1" customWidth="1"/>
    <col min="41" max="41" width="2.7109375" style="1" customWidth="1"/>
    <col min="42" max="42" width="4.140625" style="1" customWidth="1"/>
    <col min="43" max="43" width="0.85546875" style="1" customWidth="1"/>
    <col min="44" max="44" width="2.7109375" style="1" customWidth="1"/>
    <col min="45" max="45" width="4.140625" style="1" customWidth="1"/>
    <col min="46" max="46" width="0.85546875" style="1" customWidth="1"/>
    <col min="47" max="47" width="2.7109375" style="1" customWidth="1"/>
    <col min="48" max="48" width="4.140625" style="1" customWidth="1"/>
    <col min="49" max="49" width="0.85546875" style="1" customWidth="1"/>
    <col min="50" max="50" width="2.7109375" style="1" customWidth="1"/>
    <col min="51" max="16384" width="9.140625" style="1"/>
  </cols>
  <sheetData>
    <row r="1" spans="1:50" ht="39.75" customHeight="1" thickBot="1" x14ac:dyDescent="0.3">
      <c r="A1" s="320" t="s">
        <v>60</v>
      </c>
      <c r="B1" s="320"/>
      <c r="C1" s="320"/>
      <c r="D1" s="320"/>
      <c r="E1" s="320"/>
      <c r="F1" s="320"/>
      <c r="G1" s="320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</row>
    <row r="2" spans="1:50" ht="28.5" customHeight="1" thickBot="1" x14ac:dyDescent="0.25">
      <c r="A2" s="337"/>
      <c r="B2" s="338"/>
      <c r="C2" s="338"/>
      <c r="D2" s="338"/>
      <c r="E2" s="338"/>
      <c r="F2" s="338"/>
      <c r="G2" s="339"/>
      <c r="H2" s="255">
        <v>2016</v>
      </c>
      <c r="I2" s="357">
        <v>2017</v>
      </c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7"/>
      <c r="AR2" s="358"/>
      <c r="AS2" s="393">
        <v>2018</v>
      </c>
      <c r="AT2" s="394"/>
      <c r="AU2" s="394"/>
      <c r="AV2" s="394"/>
      <c r="AW2" s="394"/>
      <c r="AX2" s="395"/>
    </row>
    <row r="3" spans="1:50" ht="12.75" customHeight="1" thickBot="1" x14ac:dyDescent="0.25">
      <c r="A3" s="399" t="s">
        <v>31</v>
      </c>
      <c r="B3" s="342" t="s">
        <v>32</v>
      </c>
      <c r="C3" s="344" t="s">
        <v>33</v>
      </c>
      <c r="D3" s="344" t="s">
        <v>34</v>
      </c>
      <c r="E3" s="346" t="s">
        <v>35</v>
      </c>
      <c r="F3" s="344" t="s">
        <v>36</v>
      </c>
      <c r="G3" s="348" t="s">
        <v>50</v>
      </c>
      <c r="H3" s="243" t="s">
        <v>55</v>
      </c>
      <c r="I3" s="353" t="s">
        <v>0</v>
      </c>
      <c r="J3" s="354"/>
      <c r="K3" s="355"/>
      <c r="L3" s="353" t="s">
        <v>1</v>
      </c>
      <c r="M3" s="354"/>
      <c r="N3" s="355"/>
      <c r="O3" s="353" t="s">
        <v>2</v>
      </c>
      <c r="P3" s="354"/>
      <c r="Q3" s="355"/>
      <c r="R3" s="354" t="s">
        <v>3</v>
      </c>
      <c r="S3" s="354"/>
      <c r="T3" s="354"/>
      <c r="U3" s="353" t="s">
        <v>4</v>
      </c>
      <c r="V3" s="354"/>
      <c r="W3" s="355"/>
      <c r="X3" s="354" t="s">
        <v>5</v>
      </c>
      <c r="Y3" s="354"/>
      <c r="Z3" s="354"/>
      <c r="AA3" s="353" t="s">
        <v>6</v>
      </c>
      <c r="AB3" s="354"/>
      <c r="AC3" s="355"/>
      <c r="AD3" s="359" t="s">
        <v>7</v>
      </c>
      <c r="AE3" s="360"/>
      <c r="AF3" s="361"/>
      <c r="AG3" s="359" t="s">
        <v>52</v>
      </c>
      <c r="AH3" s="360"/>
      <c r="AI3" s="361"/>
      <c r="AJ3" s="359" t="s">
        <v>53</v>
      </c>
      <c r="AK3" s="360"/>
      <c r="AL3" s="361"/>
      <c r="AM3" s="359" t="s">
        <v>54</v>
      </c>
      <c r="AN3" s="360"/>
      <c r="AO3" s="361"/>
      <c r="AP3" s="359" t="s">
        <v>55</v>
      </c>
      <c r="AQ3" s="360"/>
      <c r="AR3" s="361"/>
      <c r="AS3" s="359" t="s">
        <v>0</v>
      </c>
      <c r="AT3" s="360"/>
      <c r="AU3" s="361"/>
      <c r="AV3" s="359" t="s">
        <v>1</v>
      </c>
      <c r="AW3" s="360"/>
      <c r="AX3" s="361"/>
    </row>
    <row r="4" spans="1:50" ht="76.5" customHeight="1" thickBot="1" x14ac:dyDescent="0.25">
      <c r="A4" s="400"/>
      <c r="B4" s="343"/>
      <c r="C4" s="345"/>
      <c r="D4" s="345"/>
      <c r="E4" s="347"/>
      <c r="F4" s="345"/>
      <c r="G4" s="349"/>
      <c r="H4" s="256" t="s">
        <v>58</v>
      </c>
      <c r="I4" s="350" t="s">
        <v>37</v>
      </c>
      <c r="J4" s="351"/>
      <c r="K4" s="352"/>
      <c r="L4" s="350" t="s">
        <v>38</v>
      </c>
      <c r="M4" s="351"/>
      <c r="N4" s="352"/>
      <c r="O4" s="350" t="s">
        <v>39</v>
      </c>
      <c r="P4" s="351"/>
      <c r="Q4" s="352"/>
      <c r="R4" s="350" t="s">
        <v>40</v>
      </c>
      <c r="S4" s="351"/>
      <c r="T4" s="352"/>
      <c r="U4" s="350" t="s">
        <v>41</v>
      </c>
      <c r="V4" s="351"/>
      <c r="W4" s="352"/>
      <c r="X4" s="57" t="s">
        <v>42</v>
      </c>
      <c r="Y4" s="58"/>
      <c r="Z4" s="59"/>
      <c r="AA4" s="350" t="s">
        <v>43</v>
      </c>
      <c r="AB4" s="351"/>
      <c r="AC4" s="352"/>
      <c r="AD4" s="362" t="s">
        <v>44</v>
      </c>
      <c r="AE4" s="363"/>
      <c r="AF4" s="364"/>
      <c r="AG4" s="362" t="s">
        <v>51</v>
      </c>
      <c r="AH4" s="363"/>
      <c r="AI4" s="364"/>
      <c r="AJ4" s="362" t="s">
        <v>56</v>
      </c>
      <c r="AK4" s="363"/>
      <c r="AL4" s="364"/>
      <c r="AM4" s="362" t="s">
        <v>57</v>
      </c>
      <c r="AN4" s="363"/>
      <c r="AO4" s="364"/>
      <c r="AP4" s="362" t="s">
        <v>58</v>
      </c>
      <c r="AQ4" s="363"/>
      <c r="AR4" s="364"/>
      <c r="AS4" s="350" t="s">
        <v>37</v>
      </c>
      <c r="AT4" s="351"/>
      <c r="AU4" s="352"/>
      <c r="AV4" s="350" t="s">
        <v>38</v>
      </c>
      <c r="AW4" s="351"/>
      <c r="AX4" s="352"/>
    </row>
    <row r="5" spans="1:50" s="9" customFormat="1" ht="13.5" hidden="1" customHeight="1" thickBot="1" x14ac:dyDescent="0.25">
      <c r="A5" s="4"/>
      <c r="B5" s="242"/>
      <c r="C5" s="5" t="s">
        <v>8</v>
      </c>
      <c r="D5" s="6">
        <v>35</v>
      </c>
      <c r="E5" s="7" t="s">
        <v>9</v>
      </c>
      <c r="F5" s="8" t="s">
        <v>10</v>
      </c>
      <c r="G5" s="6"/>
      <c r="H5" s="252"/>
      <c r="I5" s="328"/>
      <c r="J5" s="329"/>
      <c r="K5" s="330"/>
      <c r="L5" s="328"/>
      <c r="M5" s="329"/>
      <c r="N5" s="330"/>
      <c r="O5" s="328"/>
      <c r="P5" s="329"/>
      <c r="Q5" s="330"/>
      <c r="R5" s="328"/>
      <c r="S5" s="329"/>
      <c r="T5" s="330"/>
      <c r="U5" s="328"/>
      <c r="V5" s="329"/>
      <c r="W5" s="330"/>
      <c r="X5" s="328"/>
      <c r="Y5" s="329"/>
      <c r="Z5" s="330"/>
      <c r="AA5" s="328"/>
      <c r="AB5" s="329"/>
      <c r="AC5" s="330"/>
      <c r="AD5" s="328"/>
      <c r="AE5" s="329"/>
      <c r="AF5" s="330"/>
      <c r="AG5" s="328"/>
      <c r="AH5" s="329"/>
      <c r="AI5" s="330"/>
      <c r="AJ5" s="328"/>
      <c r="AK5" s="329"/>
      <c r="AL5" s="330"/>
      <c r="AM5" s="328"/>
      <c r="AN5" s="329"/>
      <c r="AO5" s="330"/>
      <c r="AP5" s="328"/>
      <c r="AQ5" s="329"/>
      <c r="AR5" s="330"/>
      <c r="AS5" s="328"/>
      <c r="AT5" s="329"/>
      <c r="AU5" s="330"/>
      <c r="AV5" s="328"/>
      <c r="AW5" s="329"/>
      <c r="AX5" s="330"/>
    </row>
    <row r="6" spans="1:50" s="9" customFormat="1" ht="13.5" hidden="1" customHeight="1" thickBot="1" x14ac:dyDescent="0.25">
      <c r="A6" s="10"/>
      <c r="B6" s="11"/>
      <c r="C6" s="12" t="s">
        <v>11</v>
      </c>
      <c r="D6" s="13">
        <v>20</v>
      </c>
      <c r="E6" s="12" t="s">
        <v>12</v>
      </c>
      <c r="F6" s="12" t="s">
        <v>13</v>
      </c>
      <c r="G6" s="14"/>
      <c r="H6" s="22"/>
      <c r="I6" s="322"/>
      <c r="J6" s="323"/>
      <c r="K6" s="324"/>
      <c r="L6" s="322"/>
      <c r="M6" s="323"/>
      <c r="N6" s="324"/>
      <c r="O6" s="322"/>
      <c r="P6" s="323"/>
      <c r="Q6" s="324"/>
      <c r="R6" s="322"/>
      <c r="S6" s="323"/>
      <c r="T6" s="324"/>
      <c r="U6" s="322"/>
      <c r="V6" s="323"/>
      <c r="W6" s="324"/>
      <c r="X6" s="322"/>
      <c r="Y6" s="323"/>
      <c r="Z6" s="324"/>
      <c r="AA6" s="322"/>
      <c r="AB6" s="323"/>
      <c r="AC6" s="324"/>
      <c r="AD6" s="322"/>
      <c r="AE6" s="323"/>
      <c r="AF6" s="324"/>
      <c r="AG6" s="322"/>
      <c r="AH6" s="323"/>
      <c r="AI6" s="324"/>
      <c r="AJ6" s="322"/>
      <c r="AK6" s="323"/>
      <c r="AL6" s="324"/>
      <c r="AM6" s="322"/>
      <c r="AN6" s="323"/>
      <c r="AO6" s="324"/>
      <c r="AP6" s="322"/>
      <c r="AQ6" s="323"/>
      <c r="AR6" s="324"/>
      <c r="AS6" s="322"/>
      <c r="AT6" s="323"/>
      <c r="AU6" s="324"/>
      <c r="AV6" s="322"/>
      <c r="AW6" s="323"/>
      <c r="AX6" s="324"/>
    </row>
    <row r="7" spans="1:50" s="9" customFormat="1" ht="13.5" hidden="1" customHeight="1" thickBot="1" x14ac:dyDescent="0.25">
      <c r="A7" s="15" t="s">
        <v>14</v>
      </c>
      <c r="B7" s="11">
        <v>1</v>
      </c>
      <c r="C7" s="12" t="s">
        <v>15</v>
      </c>
      <c r="D7" s="13">
        <v>52</v>
      </c>
      <c r="E7" s="12" t="s">
        <v>16</v>
      </c>
      <c r="F7" s="12" t="s">
        <v>17</v>
      </c>
      <c r="G7" s="13"/>
      <c r="H7" s="78"/>
      <c r="I7" s="322"/>
      <c r="J7" s="323"/>
      <c r="K7" s="324"/>
      <c r="L7" s="322"/>
      <c r="M7" s="323"/>
      <c r="N7" s="324"/>
      <c r="O7" s="322"/>
      <c r="P7" s="323"/>
      <c r="Q7" s="324"/>
      <c r="R7" s="322"/>
      <c r="S7" s="323"/>
      <c r="T7" s="324"/>
      <c r="U7" s="322"/>
      <c r="V7" s="323"/>
      <c r="W7" s="324"/>
      <c r="X7" s="322"/>
      <c r="Y7" s="323"/>
      <c r="Z7" s="324"/>
      <c r="AA7" s="322"/>
      <c r="AB7" s="323"/>
      <c r="AC7" s="324"/>
      <c r="AD7" s="322"/>
      <c r="AE7" s="323"/>
      <c r="AF7" s="324"/>
      <c r="AG7" s="322"/>
      <c r="AH7" s="323"/>
      <c r="AI7" s="324"/>
      <c r="AJ7" s="322"/>
      <c r="AK7" s="323"/>
      <c r="AL7" s="324"/>
      <c r="AM7" s="322"/>
      <c r="AN7" s="323"/>
      <c r="AO7" s="324"/>
      <c r="AP7" s="322"/>
      <c r="AQ7" s="323"/>
      <c r="AR7" s="324"/>
      <c r="AS7" s="322"/>
      <c r="AT7" s="323"/>
      <c r="AU7" s="324"/>
      <c r="AV7" s="322"/>
      <c r="AW7" s="323"/>
      <c r="AX7" s="324"/>
    </row>
    <row r="8" spans="1:50" s="9" customFormat="1" ht="13.5" hidden="1" customHeight="1" thickBot="1" x14ac:dyDescent="0.25">
      <c r="A8" s="10"/>
      <c r="B8" s="11"/>
      <c r="C8" s="12" t="s">
        <v>18</v>
      </c>
      <c r="D8" s="14">
        <v>58</v>
      </c>
      <c r="E8" s="12" t="s">
        <v>19</v>
      </c>
      <c r="F8" s="12" t="s">
        <v>20</v>
      </c>
      <c r="G8" s="16">
        <v>3300</v>
      </c>
      <c r="H8" s="253"/>
      <c r="I8" s="322"/>
      <c r="J8" s="323"/>
      <c r="K8" s="324"/>
      <c r="L8" s="322"/>
      <c r="M8" s="323"/>
      <c r="N8" s="324"/>
      <c r="O8" s="322"/>
      <c r="P8" s="323"/>
      <c r="Q8" s="324"/>
      <c r="R8" s="322"/>
      <c r="S8" s="323"/>
      <c r="T8" s="324"/>
      <c r="U8" s="322"/>
      <c r="V8" s="323"/>
      <c r="W8" s="324"/>
      <c r="X8" s="322"/>
      <c r="Y8" s="323"/>
      <c r="Z8" s="324"/>
      <c r="AA8" s="322"/>
      <c r="AB8" s="323"/>
      <c r="AC8" s="324"/>
      <c r="AD8" s="322"/>
      <c r="AE8" s="323"/>
      <c r="AF8" s="324"/>
      <c r="AG8" s="322"/>
      <c r="AH8" s="323"/>
      <c r="AI8" s="324"/>
      <c r="AJ8" s="322"/>
      <c r="AK8" s="323"/>
      <c r="AL8" s="324"/>
      <c r="AM8" s="322"/>
      <c r="AN8" s="323"/>
      <c r="AO8" s="324"/>
      <c r="AP8" s="322"/>
      <c r="AQ8" s="323"/>
      <c r="AR8" s="324"/>
      <c r="AS8" s="322"/>
      <c r="AT8" s="323"/>
      <c r="AU8" s="324"/>
      <c r="AV8" s="322"/>
      <c r="AW8" s="323"/>
      <c r="AX8" s="324"/>
    </row>
    <row r="9" spans="1:50" s="9" customFormat="1" ht="13.5" hidden="1" customHeight="1" thickBot="1" x14ac:dyDescent="0.25">
      <c r="A9" s="17"/>
      <c r="B9" s="11"/>
      <c r="C9" s="12" t="s">
        <v>21</v>
      </c>
      <c r="D9" s="18">
        <v>60</v>
      </c>
      <c r="E9" s="12" t="s">
        <v>22</v>
      </c>
      <c r="F9" s="12" t="s">
        <v>23</v>
      </c>
      <c r="G9" s="13"/>
      <c r="H9" s="78"/>
      <c r="I9" s="322"/>
      <c r="J9" s="323"/>
      <c r="K9" s="324"/>
      <c r="L9" s="322"/>
      <c r="M9" s="323"/>
      <c r="N9" s="324"/>
      <c r="O9" s="322"/>
      <c r="P9" s="323"/>
      <c r="Q9" s="324"/>
      <c r="R9" s="322"/>
      <c r="S9" s="323"/>
      <c r="T9" s="324"/>
      <c r="U9" s="322"/>
      <c r="V9" s="323"/>
      <c r="W9" s="324"/>
      <c r="X9" s="322"/>
      <c r="Y9" s="323"/>
      <c r="Z9" s="324"/>
      <c r="AA9" s="322"/>
      <c r="AB9" s="323"/>
      <c r="AC9" s="324"/>
      <c r="AD9" s="322"/>
      <c r="AE9" s="323"/>
      <c r="AF9" s="324"/>
      <c r="AG9" s="322"/>
      <c r="AH9" s="323"/>
      <c r="AI9" s="324"/>
      <c r="AJ9" s="322"/>
      <c r="AK9" s="323"/>
      <c r="AL9" s="324"/>
      <c r="AM9" s="322"/>
      <c r="AN9" s="323"/>
      <c r="AO9" s="324"/>
      <c r="AP9" s="322"/>
      <c r="AQ9" s="323"/>
      <c r="AR9" s="324"/>
      <c r="AS9" s="322"/>
      <c r="AT9" s="323"/>
      <c r="AU9" s="324"/>
      <c r="AV9" s="322"/>
      <c r="AW9" s="323"/>
      <c r="AX9" s="324"/>
    </row>
    <row r="10" spans="1:50" s="9" customFormat="1" ht="13.5" hidden="1" customHeight="1" thickBot="1" x14ac:dyDescent="0.25">
      <c r="A10" s="10"/>
      <c r="B10" s="11"/>
      <c r="C10" s="12" t="s">
        <v>24</v>
      </c>
      <c r="D10" s="13">
        <v>15</v>
      </c>
      <c r="E10" s="12" t="s">
        <v>25</v>
      </c>
      <c r="F10" s="12" t="s">
        <v>26</v>
      </c>
      <c r="G10" s="14"/>
      <c r="H10" s="22"/>
      <c r="I10" s="322"/>
      <c r="J10" s="323"/>
      <c r="K10" s="324"/>
      <c r="L10" s="322"/>
      <c r="M10" s="323"/>
      <c r="N10" s="324"/>
      <c r="O10" s="322"/>
      <c r="P10" s="323"/>
      <c r="Q10" s="324"/>
      <c r="R10" s="322"/>
      <c r="S10" s="323"/>
      <c r="T10" s="324"/>
      <c r="U10" s="322"/>
      <c r="V10" s="323"/>
      <c r="W10" s="324"/>
      <c r="X10" s="322"/>
      <c r="Y10" s="323"/>
      <c r="Z10" s="324"/>
      <c r="AA10" s="322"/>
      <c r="AB10" s="323"/>
      <c r="AC10" s="324"/>
      <c r="AD10" s="322"/>
      <c r="AE10" s="323"/>
      <c r="AF10" s="324"/>
      <c r="AG10" s="322"/>
      <c r="AH10" s="323"/>
      <c r="AI10" s="324"/>
      <c r="AJ10" s="322"/>
      <c r="AK10" s="323"/>
      <c r="AL10" s="324"/>
      <c r="AM10" s="322"/>
      <c r="AN10" s="323"/>
      <c r="AO10" s="324"/>
      <c r="AP10" s="322"/>
      <c r="AQ10" s="323"/>
      <c r="AR10" s="324"/>
      <c r="AS10" s="322"/>
      <c r="AT10" s="323"/>
      <c r="AU10" s="324"/>
      <c r="AV10" s="322"/>
      <c r="AW10" s="323"/>
      <c r="AX10" s="324"/>
    </row>
    <row r="11" spans="1:50" s="9" customFormat="1" ht="13.5" hidden="1" customHeight="1" thickBot="1" x14ac:dyDescent="0.25">
      <c r="A11" s="19" t="s">
        <v>27</v>
      </c>
      <c r="B11" s="20"/>
      <c r="C11" s="55" t="s">
        <v>28</v>
      </c>
      <c r="D11" s="382" t="s">
        <v>29</v>
      </c>
      <c r="E11" s="383"/>
      <c r="F11" s="384"/>
      <c r="G11" s="247"/>
      <c r="H11" s="248"/>
      <c r="I11" s="325"/>
      <c r="J11" s="326"/>
      <c r="K11" s="327"/>
      <c r="L11" s="325"/>
      <c r="M11" s="326"/>
      <c r="N11" s="327"/>
      <c r="O11" s="325"/>
      <c r="P11" s="326"/>
      <c r="Q11" s="327"/>
      <c r="R11" s="325"/>
      <c r="S11" s="326"/>
      <c r="T11" s="327"/>
      <c r="U11" s="325"/>
      <c r="V11" s="326"/>
      <c r="W11" s="327"/>
      <c r="X11" s="325"/>
      <c r="Y11" s="326"/>
      <c r="Z11" s="327"/>
      <c r="AA11" s="325"/>
      <c r="AB11" s="326"/>
      <c r="AC11" s="327"/>
      <c r="AD11" s="325"/>
      <c r="AE11" s="326"/>
      <c r="AF11" s="327"/>
      <c r="AG11" s="325"/>
      <c r="AH11" s="326"/>
      <c r="AI11" s="327"/>
      <c r="AJ11" s="325"/>
      <c r="AK11" s="326"/>
      <c r="AL11" s="327"/>
      <c r="AM11" s="325"/>
      <c r="AN11" s="326"/>
      <c r="AO11" s="327"/>
      <c r="AP11" s="325"/>
      <c r="AQ11" s="326"/>
      <c r="AR11" s="327"/>
      <c r="AS11" s="325"/>
      <c r="AT11" s="326"/>
      <c r="AU11" s="327"/>
      <c r="AV11" s="325"/>
      <c r="AW11" s="326"/>
      <c r="AX11" s="327"/>
    </row>
    <row r="12" spans="1:50" s="9" customFormat="1" ht="40.5" customHeight="1" thickBot="1" x14ac:dyDescent="0.25">
      <c r="A12" s="370" t="s">
        <v>64</v>
      </c>
      <c r="B12" s="373" t="s">
        <v>92</v>
      </c>
      <c r="C12" s="56" t="s">
        <v>161</v>
      </c>
      <c r="D12" s="268">
        <v>15</v>
      </c>
      <c r="E12" s="269">
        <f>F12-D12</f>
        <v>42703</v>
      </c>
      <c r="F12" s="269">
        <f>E13-1</f>
        <v>42718</v>
      </c>
      <c r="G12" s="13"/>
      <c r="H12" s="264"/>
      <c r="I12" s="249"/>
      <c r="J12" s="250"/>
      <c r="K12" s="251"/>
      <c r="L12" s="249"/>
      <c r="M12" s="250"/>
      <c r="N12" s="251"/>
      <c r="O12" s="249"/>
      <c r="P12" s="250"/>
      <c r="Q12" s="251"/>
      <c r="R12" s="249"/>
      <c r="S12" s="250"/>
      <c r="T12" s="251"/>
      <c r="U12" s="249"/>
      <c r="V12" s="259"/>
      <c r="W12" s="260"/>
      <c r="X12" s="261"/>
      <c r="Y12" s="259"/>
      <c r="Z12" s="251"/>
      <c r="AA12" s="249"/>
      <c r="AB12" s="250"/>
      <c r="AC12" s="251"/>
      <c r="AD12" s="249"/>
      <c r="AE12" s="250"/>
      <c r="AF12" s="251"/>
      <c r="AG12" s="249"/>
      <c r="AH12" s="250"/>
      <c r="AI12" s="251"/>
      <c r="AJ12" s="249"/>
      <c r="AK12" s="250"/>
      <c r="AL12" s="251"/>
      <c r="AM12" s="249"/>
      <c r="AN12" s="250"/>
      <c r="AO12" s="251"/>
      <c r="AP12" s="249"/>
      <c r="AQ12" s="250"/>
      <c r="AR12" s="251"/>
      <c r="AS12" s="249"/>
      <c r="AT12" s="250"/>
      <c r="AU12" s="251"/>
      <c r="AV12" s="249"/>
      <c r="AW12" s="250"/>
      <c r="AX12" s="251"/>
    </row>
    <row r="13" spans="1:50" s="9" customFormat="1" ht="35.25" customHeight="1" thickBot="1" x14ac:dyDescent="0.25">
      <c r="A13" s="391"/>
      <c r="B13" s="374"/>
      <c r="C13" s="56" t="s">
        <v>162</v>
      </c>
      <c r="D13" s="268">
        <v>15</v>
      </c>
      <c r="E13" s="269">
        <f>F13-D13</f>
        <v>42719</v>
      </c>
      <c r="F13" s="269">
        <v>42734</v>
      </c>
      <c r="G13" s="13"/>
      <c r="H13" s="264"/>
      <c r="I13" s="245"/>
      <c r="J13" s="245"/>
      <c r="K13" s="246"/>
      <c r="L13" s="244"/>
      <c r="M13" s="245"/>
      <c r="N13" s="246"/>
      <c r="O13" s="244"/>
      <c r="P13" s="245"/>
      <c r="Q13" s="246"/>
      <c r="R13" s="244"/>
      <c r="S13" s="245"/>
      <c r="T13" s="246"/>
      <c r="U13" s="244"/>
      <c r="V13" s="245"/>
      <c r="W13" s="246"/>
      <c r="X13" s="244"/>
      <c r="Y13" s="245"/>
      <c r="Z13" s="246"/>
      <c r="AA13" s="244"/>
      <c r="AB13" s="245"/>
      <c r="AC13" s="246"/>
      <c r="AD13" s="244"/>
      <c r="AE13" s="245"/>
      <c r="AF13" s="246"/>
      <c r="AG13" s="244"/>
      <c r="AH13" s="245"/>
      <c r="AI13" s="246"/>
      <c r="AJ13" s="244"/>
      <c r="AK13" s="245"/>
      <c r="AL13" s="246"/>
      <c r="AM13" s="244"/>
      <c r="AN13" s="245"/>
      <c r="AO13" s="246"/>
      <c r="AP13" s="244"/>
      <c r="AQ13" s="245"/>
      <c r="AR13" s="246"/>
      <c r="AS13" s="244"/>
      <c r="AT13" s="245"/>
      <c r="AU13" s="246"/>
      <c r="AV13" s="244"/>
      <c r="AW13" s="245"/>
      <c r="AX13" s="246"/>
    </row>
    <row r="14" spans="1:50" s="9" customFormat="1" ht="24.95" customHeight="1" thickBot="1" x14ac:dyDescent="0.25">
      <c r="A14" s="391"/>
      <c r="B14" s="374"/>
      <c r="C14" s="56" t="s">
        <v>45</v>
      </c>
      <c r="D14" s="42">
        <v>15</v>
      </c>
      <c r="E14" s="43">
        <v>42750</v>
      </c>
      <c r="F14" s="43">
        <f>E14+D14</f>
        <v>42765</v>
      </c>
      <c r="G14" s="266"/>
      <c r="H14" s="267"/>
      <c r="I14" s="396"/>
      <c r="J14" s="397"/>
      <c r="K14" s="398"/>
      <c r="L14" s="396"/>
      <c r="M14" s="397"/>
      <c r="N14" s="398"/>
      <c r="O14" s="396"/>
      <c r="P14" s="397"/>
      <c r="Q14" s="398"/>
      <c r="R14" s="396"/>
      <c r="S14" s="397"/>
      <c r="T14" s="398"/>
      <c r="U14" s="258"/>
      <c r="V14" s="259"/>
      <c r="W14" s="260"/>
      <c r="X14" s="261"/>
      <c r="Y14" s="259"/>
      <c r="Z14" s="262"/>
      <c r="AA14" s="396"/>
      <c r="AB14" s="397"/>
      <c r="AC14" s="398"/>
      <c r="AD14" s="396"/>
      <c r="AE14" s="397"/>
      <c r="AF14" s="398"/>
      <c r="AG14" s="396"/>
      <c r="AH14" s="397"/>
      <c r="AI14" s="398"/>
      <c r="AJ14" s="396"/>
      <c r="AK14" s="397"/>
      <c r="AL14" s="398"/>
      <c r="AM14" s="396"/>
      <c r="AN14" s="397"/>
      <c r="AO14" s="398"/>
      <c r="AP14" s="396"/>
      <c r="AQ14" s="397"/>
      <c r="AR14" s="398"/>
      <c r="AS14" s="396"/>
      <c r="AT14" s="397"/>
      <c r="AU14" s="398"/>
      <c r="AV14" s="396"/>
      <c r="AW14" s="397"/>
      <c r="AX14" s="398"/>
    </row>
    <row r="15" spans="1:50" s="9" customFormat="1" ht="24.95" customHeight="1" thickBot="1" x14ac:dyDescent="0.25">
      <c r="A15" s="391"/>
      <c r="B15" s="374"/>
      <c r="C15" s="56" t="s">
        <v>49</v>
      </c>
      <c r="D15" s="24">
        <v>15</v>
      </c>
      <c r="E15" s="25">
        <f>F14+1</f>
        <v>42766</v>
      </c>
      <c r="F15" s="25">
        <f>E15+D15</f>
        <v>42781</v>
      </c>
      <c r="G15" s="38"/>
      <c r="H15" s="263"/>
      <c r="I15" s="385"/>
      <c r="J15" s="386"/>
      <c r="K15" s="387"/>
      <c r="L15" s="385"/>
      <c r="M15" s="386"/>
      <c r="N15" s="387"/>
      <c r="O15" s="385"/>
      <c r="P15" s="386"/>
      <c r="Q15" s="387"/>
      <c r="R15" s="385"/>
      <c r="S15" s="386"/>
      <c r="T15" s="387"/>
      <c r="U15" s="88"/>
      <c r="V15" s="89"/>
      <c r="W15" s="90"/>
      <c r="X15" s="91"/>
      <c r="Y15" s="89"/>
      <c r="Z15" s="92"/>
      <c r="AA15" s="385"/>
      <c r="AB15" s="386"/>
      <c r="AC15" s="387"/>
      <c r="AD15" s="385"/>
      <c r="AE15" s="386"/>
      <c r="AF15" s="387"/>
      <c r="AG15" s="385"/>
      <c r="AH15" s="386"/>
      <c r="AI15" s="387"/>
      <c r="AJ15" s="385"/>
      <c r="AK15" s="386"/>
      <c r="AL15" s="387"/>
      <c r="AM15" s="385"/>
      <c r="AN15" s="386"/>
      <c r="AO15" s="387"/>
      <c r="AP15" s="385"/>
      <c r="AQ15" s="386"/>
      <c r="AR15" s="387"/>
      <c r="AS15" s="385"/>
      <c r="AT15" s="386"/>
      <c r="AU15" s="387"/>
      <c r="AV15" s="385"/>
      <c r="AW15" s="386"/>
      <c r="AX15" s="387"/>
    </row>
    <row r="16" spans="1:50" s="9" customFormat="1" ht="29.25" customHeight="1" thickBot="1" x14ac:dyDescent="0.25">
      <c r="A16" s="391"/>
      <c r="B16" s="374"/>
      <c r="C16" s="218" t="s">
        <v>168</v>
      </c>
      <c r="D16" s="45">
        <v>25</v>
      </c>
      <c r="E16" s="46">
        <f>F15+1</f>
        <v>42782</v>
      </c>
      <c r="F16" s="25">
        <f>E16+D16</f>
        <v>42807</v>
      </c>
      <c r="G16" s="47">
        <v>900</v>
      </c>
      <c r="H16" s="257"/>
      <c r="I16" s="385"/>
      <c r="J16" s="386"/>
      <c r="K16" s="387"/>
      <c r="L16" s="385"/>
      <c r="M16" s="386"/>
      <c r="N16" s="387"/>
      <c r="O16" s="385"/>
      <c r="P16" s="386"/>
      <c r="Q16" s="387"/>
      <c r="R16" s="385"/>
      <c r="S16" s="386"/>
      <c r="T16" s="387"/>
      <c r="U16" s="88"/>
      <c r="V16" s="89"/>
      <c r="W16" s="90"/>
      <c r="X16" s="91"/>
      <c r="Y16" s="89"/>
      <c r="Z16" s="92"/>
      <c r="AA16" s="385"/>
      <c r="AB16" s="386"/>
      <c r="AC16" s="387"/>
      <c r="AD16" s="385"/>
      <c r="AE16" s="386"/>
      <c r="AF16" s="387"/>
      <c r="AG16" s="385"/>
      <c r="AH16" s="386"/>
      <c r="AI16" s="387"/>
      <c r="AJ16" s="385"/>
      <c r="AK16" s="386"/>
      <c r="AL16" s="387"/>
      <c r="AM16" s="385"/>
      <c r="AN16" s="386"/>
      <c r="AO16" s="387"/>
      <c r="AP16" s="385"/>
      <c r="AQ16" s="386"/>
      <c r="AR16" s="387"/>
      <c r="AS16" s="385"/>
      <c r="AT16" s="386"/>
      <c r="AU16" s="387"/>
      <c r="AV16" s="385"/>
      <c r="AW16" s="386"/>
      <c r="AX16" s="387"/>
    </row>
    <row r="17" spans="1:50" s="9" customFormat="1" ht="24.95" customHeight="1" thickBot="1" x14ac:dyDescent="0.25">
      <c r="A17" s="391"/>
      <c r="B17" s="374"/>
      <c r="C17" s="56" t="s">
        <v>163</v>
      </c>
      <c r="D17" s="42">
        <v>3</v>
      </c>
      <c r="E17" s="43">
        <f>F16+1</f>
        <v>42808</v>
      </c>
      <c r="F17" s="43">
        <f>E17+D17</f>
        <v>42811</v>
      </c>
      <c r="G17" s="44"/>
      <c r="H17" s="263"/>
      <c r="I17" s="385"/>
      <c r="J17" s="386"/>
      <c r="K17" s="387"/>
      <c r="L17" s="385"/>
      <c r="M17" s="386"/>
      <c r="N17" s="387"/>
      <c r="O17" s="385"/>
      <c r="P17" s="386"/>
      <c r="Q17" s="387"/>
      <c r="R17" s="385"/>
      <c r="S17" s="386"/>
      <c r="T17" s="387"/>
      <c r="U17" s="88"/>
      <c r="V17" s="89"/>
      <c r="W17" s="90"/>
      <c r="X17" s="91"/>
      <c r="Y17" s="89"/>
      <c r="Z17" s="92"/>
      <c r="AA17" s="385"/>
      <c r="AB17" s="386"/>
      <c r="AC17" s="387"/>
      <c r="AD17" s="385"/>
      <c r="AE17" s="386"/>
      <c r="AF17" s="387"/>
      <c r="AG17" s="385"/>
      <c r="AH17" s="386"/>
      <c r="AI17" s="387"/>
      <c r="AJ17" s="385"/>
      <c r="AK17" s="386"/>
      <c r="AL17" s="387"/>
      <c r="AM17" s="385"/>
      <c r="AN17" s="386"/>
      <c r="AO17" s="387"/>
      <c r="AP17" s="385"/>
      <c r="AQ17" s="386"/>
      <c r="AR17" s="387"/>
      <c r="AS17" s="385"/>
      <c r="AT17" s="386"/>
      <c r="AU17" s="387"/>
      <c r="AV17" s="385"/>
      <c r="AW17" s="386"/>
      <c r="AX17" s="387"/>
    </row>
    <row r="18" spans="1:50" s="290" customFormat="1" ht="24.95" customHeight="1" thickBot="1" x14ac:dyDescent="0.25">
      <c r="A18" s="391"/>
      <c r="B18" s="374"/>
      <c r="C18" s="218" t="s">
        <v>165</v>
      </c>
      <c r="D18" s="219">
        <v>10</v>
      </c>
      <c r="E18" s="281">
        <f>E32</f>
        <v>42813</v>
      </c>
      <c r="F18" s="281">
        <f>D18+E18</f>
        <v>42823</v>
      </c>
      <c r="G18" s="282"/>
      <c r="H18" s="283"/>
      <c r="I18" s="284"/>
      <c r="J18" s="285"/>
      <c r="K18" s="286"/>
      <c r="L18" s="284"/>
      <c r="M18" s="285"/>
      <c r="N18" s="285"/>
      <c r="O18" s="284"/>
      <c r="P18" s="285"/>
      <c r="Q18" s="286"/>
      <c r="R18" s="285"/>
      <c r="S18" s="285"/>
      <c r="T18" s="286"/>
      <c r="U18" s="287"/>
      <c r="V18" s="288"/>
      <c r="W18" s="289"/>
      <c r="X18" s="287"/>
      <c r="Y18" s="288"/>
      <c r="Z18" s="289"/>
      <c r="AA18" s="284"/>
      <c r="AB18" s="285"/>
      <c r="AC18" s="286"/>
      <c r="AD18" s="284"/>
      <c r="AE18" s="285"/>
      <c r="AF18" s="286"/>
      <c r="AG18" s="284"/>
      <c r="AH18" s="285"/>
      <c r="AI18" s="286"/>
      <c r="AJ18" s="284"/>
      <c r="AK18" s="285"/>
      <c r="AL18" s="286"/>
      <c r="AM18" s="284"/>
      <c r="AN18" s="285"/>
      <c r="AO18" s="286"/>
      <c r="AP18" s="284"/>
      <c r="AQ18" s="285"/>
      <c r="AR18" s="286"/>
      <c r="AS18" s="284"/>
      <c r="AT18" s="285"/>
      <c r="AU18" s="286"/>
      <c r="AV18" s="284"/>
      <c r="AW18" s="285"/>
      <c r="AX18" s="286"/>
    </row>
    <row r="19" spans="1:50" s="9" customFormat="1" ht="24.95" customHeight="1" thickBot="1" x14ac:dyDescent="0.25">
      <c r="A19" s="391"/>
      <c r="B19" s="374"/>
      <c r="C19" s="56" t="s">
        <v>164</v>
      </c>
      <c r="D19" s="42">
        <v>10</v>
      </c>
      <c r="E19" s="43">
        <f>F18+1</f>
        <v>42824</v>
      </c>
      <c r="F19" s="43">
        <f>E19+D19</f>
        <v>42834</v>
      </c>
      <c r="G19" s="44"/>
      <c r="H19" s="263"/>
      <c r="I19" s="249"/>
      <c r="J19" s="250"/>
      <c r="K19" s="251"/>
      <c r="L19" s="249"/>
      <c r="M19" s="250"/>
      <c r="N19" s="250"/>
      <c r="O19" s="249"/>
      <c r="P19" s="250"/>
      <c r="Q19" s="251"/>
      <c r="R19" s="250"/>
      <c r="S19" s="250"/>
      <c r="T19" s="251"/>
      <c r="U19" s="88"/>
      <c r="V19" s="89"/>
      <c r="W19" s="90"/>
      <c r="X19" s="91"/>
      <c r="Y19" s="89"/>
      <c r="Z19" s="92"/>
      <c r="AA19" s="249"/>
      <c r="AB19" s="250"/>
      <c r="AC19" s="251"/>
      <c r="AD19" s="249"/>
      <c r="AE19" s="250"/>
      <c r="AF19" s="251"/>
      <c r="AG19" s="249"/>
      <c r="AH19" s="250"/>
      <c r="AI19" s="251"/>
      <c r="AJ19" s="249"/>
      <c r="AK19" s="250"/>
      <c r="AL19" s="251"/>
      <c r="AM19" s="249"/>
      <c r="AN19" s="250"/>
      <c r="AO19" s="251"/>
      <c r="AP19" s="249"/>
      <c r="AQ19" s="250"/>
      <c r="AR19" s="251"/>
      <c r="AS19" s="249"/>
      <c r="AT19" s="250"/>
      <c r="AU19" s="251"/>
      <c r="AV19" s="249"/>
      <c r="AW19" s="250"/>
      <c r="AX19" s="251"/>
    </row>
    <row r="20" spans="1:50" s="9" customFormat="1" ht="24.95" customHeight="1" thickBot="1" x14ac:dyDescent="0.25">
      <c r="A20" s="391"/>
      <c r="B20" s="374"/>
      <c r="C20" s="56" t="s">
        <v>140</v>
      </c>
      <c r="D20" s="42">
        <v>37</v>
      </c>
      <c r="E20" s="43">
        <f>F19+1</f>
        <v>42835</v>
      </c>
      <c r="F20" s="43">
        <f>E20+D20</f>
        <v>42872</v>
      </c>
      <c r="G20" s="44"/>
      <c r="H20" s="263"/>
      <c r="I20" s="249"/>
      <c r="J20" s="250"/>
      <c r="K20" s="251"/>
      <c r="L20" s="249"/>
      <c r="M20" s="250"/>
      <c r="N20" s="250"/>
      <c r="O20" s="249"/>
      <c r="P20" s="250"/>
      <c r="Q20" s="251"/>
      <c r="R20" s="250"/>
      <c r="S20" s="250"/>
      <c r="T20" s="251"/>
      <c r="U20" s="88"/>
      <c r="V20" s="89"/>
      <c r="W20" s="90"/>
      <c r="X20" s="91"/>
      <c r="Y20" s="89"/>
      <c r="Z20" s="92"/>
      <c r="AA20" s="249"/>
      <c r="AB20" s="250"/>
      <c r="AC20" s="251"/>
      <c r="AD20" s="249"/>
      <c r="AE20" s="250"/>
      <c r="AF20" s="251"/>
      <c r="AG20" s="249"/>
      <c r="AH20" s="250"/>
      <c r="AI20" s="251"/>
      <c r="AJ20" s="249"/>
      <c r="AK20" s="250"/>
      <c r="AL20" s="251"/>
      <c r="AM20" s="249"/>
      <c r="AN20" s="250"/>
      <c r="AO20" s="251"/>
      <c r="AP20" s="249"/>
      <c r="AQ20" s="250"/>
      <c r="AR20" s="251"/>
      <c r="AS20" s="249"/>
      <c r="AT20" s="250"/>
      <c r="AU20" s="251"/>
      <c r="AV20" s="249"/>
      <c r="AW20" s="250"/>
      <c r="AX20" s="251"/>
    </row>
    <row r="21" spans="1:50" s="9" customFormat="1" ht="24.95" customHeight="1" thickBot="1" x14ac:dyDescent="0.25">
      <c r="A21" s="391"/>
      <c r="B21" s="374"/>
      <c r="C21" s="56" t="s">
        <v>122</v>
      </c>
      <c r="D21" s="42">
        <v>10</v>
      </c>
      <c r="E21" s="43">
        <f t="shared" ref="E21:E23" si="0">F20+1</f>
        <v>42873</v>
      </c>
      <c r="F21" s="43">
        <f>E21+D21</f>
        <v>42883</v>
      </c>
      <c r="G21" s="44"/>
      <c r="H21" s="263"/>
      <c r="I21" s="249"/>
      <c r="J21" s="250"/>
      <c r="K21" s="251"/>
      <c r="L21" s="249"/>
      <c r="M21" s="250"/>
      <c r="N21" s="250"/>
      <c r="O21" s="249"/>
      <c r="P21" s="250"/>
      <c r="Q21" s="251"/>
      <c r="R21" s="250"/>
      <c r="S21" s="250"/>
      <c r="T21" s="251"/>
      <c r="U21" s="88"/>
      <c r="V21" s="89"/>
      <c r="W21" s="90"/>
      <c r="X21" s="91"/>
      <c r="Y21" s="89"/>
      <c r="Z21" s="92"/>
      <c r="AA21" s="249"/>
      <c r="AB21" s="250"/>
      <c r="AC21" s="251"/>
      <c r="AD21" s="249"/>
      <c r="AE21" s="250"/>
      <c r="AF21" s="251"/>
      <c r="AG21" s="249"/>
      <c r="AH21" s="250"/>
      <c r="AI21" s="251"/>
      <c r="AJ21" s="249"/>
      <c r="AK21" s="250"/>
      <c r="AL21" s="251"/>
      <c r="AM21" s="249"/>
      <c r="AN21" s="250"/>
      <c r="AO21" s="251"/>
      <c r="AP21" s="249"/>
      <c r="AQ21" s="250"/>
      <c r="AR21" s="251"/>
      <c r="AS21" s="249"/>
      <c r="AT21" s="250"/>
      <c r="AU21" s="251"/>
      <c r="AV21" s="249"/>
      <c r="AW21" s="250"/>
      <c r="AX21" s="251"/>
    </row>
    <row r="22" spans="1:50" s="9" customFormat="1" ht="24.95" customHeight="1" thickBot="1" x14ac:dyDescent="0.25">
      <c r="A22" s="391"/>
      <c r="B22" s="374"/>
      <c r="C22" s="56" t="s">
        <v>94</v>
      </c>
      <c r="D22" s="42">
        <v>23</v>
      </c>
      <c r="E22" s="43">
        <f t="shared" si="0"/>
        <v>42884</v>
      </c>
      <c r="F22" s="43">
        <f>E22+D22</f>
        <v>42907</v>
      </c>
      <c r="G22" s="44">
        <v>900</v>
      </c>
      <c r="H22" s="22"/>
      <c r="I22" s="244"/>
      <c r="J22" s="245"/>
      <c r="K22" s="246"/>
      <c r="L22" s="244"/>
      <c r="M22" s="245"/>
      <c r="N22" s="245"/>
      <c r="O22" s="244"/>
      <c r="P22" s="245"/>
      <c r="Q22" s="246"/>
      <c r="R22" s="245"/>
      <c r="S22" s="245"/>
      <c r="T22" s="246"/>
      <c r="U22" s="84"/>
      <c r="V22" s="85"/>
      <c r="W22" s="86"/>
      <c r="X22" s="87"/>
      <c r="Y22" s="85"/>
      <c r="Z22" s="54"/>
      <c r="AA22" s="244"/>
      <c r="AB22" s="245"/>
      <c r="AC22" s="246"/>
      <c r="AD22" s="244"/>
      <c r="AE22" s="245"/>
      <c r="AF22" s="246"/>
      <c r="AG22" s="244"/>
      <c r="AH22" s="245"/>
      <c r="AI22" s="246"/>
      <c r="AJ22" s="244"/>
      <c r="AK22" s="245"/>
      <c r="AL22" s="246"/>
      <c r="AM22" s="244"/>
      <c r="AN22" s="245"/>
      <c r="AO22" s="246"/>
      <c r="AP22" s="244"/>
      <c r="AQ22" s="245"/>
      <c r="AR22" s="246"/>
      <c r="AS22" s="244"/>
      <c r="AT22" s="245"/>
      <c r="AU22" s="246"/>
      <c r="AV22" s="244"/>
      <c r="AW22" s="245"/>
      <c r="AX22" s="246"/>
    </row>
    <row r="23" spans="1:50" s="9" customFormat="1" ht="24.95" customHeight="1" thickBot="1" x14ac:dyDescent="0.25">
      <c r="A23" s="391"/>
      <c r="B23" s="374"/>
      <c r="C23" s="56" t="s">
        <v>113</v>
      </c>
      <c r="D23" s="42">
        <v>10</v>
      </c>
      <c r="E23" s="43">
        <f t="shared" si="0"/>
        <v>42908</v>
      </c>
      <c r="F23" s="43">
        <f>E23+D23</f>
        <v>42918</v>
      </c>
      <c r="G23" s="41"/>
      <c r="H23" s="263"/>
      <c r="I23" s="249"/>
      <c r="J23" s="250"/>
      <c r="K23" s="251"/>
      <c r="L23" s="249"/>
      <c r="M23" s="250"/>
      <c r="N23" s="250"/>
      <c r="O23" s="249"/>
      <c r="P23" s="250"/>
      <c r="Q23" s="251"/>
      <c r="R23" s="250"/>
      <c r="S23" s="250"/>
      <c r="T23" s="251"/>
      <c r="U23" s="249"/>
      <c r="V23" s="75"/>
      <c r="W23" s="76"/>
      <c r="X23" s="77"/>
      <c r="Y23" s="75"/>
      <c r="Z23" s="251"/>
      <c r="AA23" s="249"/>
      <c r="AB23" s="250"/>
      <c r="AC23" s="251"/>
      <c r="AD23" s="249"/>
      <c r="AE23" s="250"/>
      <c r="AF23" s="251"/>
      <c r="AG23" s="249"/>
      <c r="AH23" s="250"/>
      <c r="AI23" s="251"/>
      <c r="AJ23" s="249"/>
      <c r="AK23" s="250"/>
      <c r="AL23" s="251"/>
      <c r="AM23" s="249"/>
      <c r="AN23" s="250"/>
      <c r="AO23" s="251"/>
      <c r="AP23" s="249"/>
      <c r="AQ23" s="250"/>
      <c r="AR23" s="251"/>
      <c r="AS23" s="249"/>
      <c r="AT23" s="250"/>
      <c r="AU23" s="251"/>
      <c r="AV23" s="249"/>
      <c r="AW23" s="250"/>
      <c r="AX23" s="251"/>
    </row>
    <row r="24" spans="1:50" s="9" customFormat="1" ht="24.95" customHeight="1" thickBot="1" x14ac:dyDescent="0.25">
      <c r="A24" s="391"/>
      <c r="B24" s="374"/>
      <c r="C24" s="56" t="s">
        <v>114</v>
      </c>
      <c r="D24" s="42">
        <f>F24-E24</f>
        <v>196</v>
      </c>
      <c r="E24" s="43">
        <f>F23+1</f>
        <v>42919</v>
      </c>
      <c r="F24" s="43">
        <v>43115</v>
      </c>
      <c r="G24" s="41"/>
      <c r="H24" s="263"/>
      <c r="I24" s="249"/>
      <c r="J24" s="250"/>
      <c r="K24" s="251"/>
      <c r="L24" s="249"/>
      <c r="M24" s="250"/>
      <c r="N24" s="250"/>
      <c r="O24" s="249"/>
      <c r="P24" s="250"/>
      <c r="Q24" s="251"/>
      <c r="R24" s="250"/>
      <c r="S24" s="250"/>
      <c r="T24" s="251"/>
      <c r="U24" s="249"/>
      <c r="V24" s="75"/>
      <c r="W24" s="76"/>
      <c r="X24" s="77"/>
      <c r="Y24" s="75"/>
      <c r="Z24" s="251"/>
      <c r="AA24" s="249"/>
      <c r="AB24" s="250"/>
      <c r="AC24" s="251"/>
      <c r="AD24" s="249"/>
      <c r="AE24" s="250"/>
      <c r="AF24" s="251"/>
      <c r="AG24" s="249"/>
      <c r="AH24" s="250"/>
      <c r="AI24" s="251"/>
      <c r="AJ24" s="249"/>
      <c r="AK24" s="250"/>
      <c r="AL24" s="251"/>
      <c r="AM24" s="249"/>
      <c r="AN24" s="250"/>
      <c r="AO24" s="251"/>
      <c r="AP24" s="249"/>
      <c r="AQ24" s="250"/>
      <c r="AR24" s="251"/>
      <c r="AS24" s="249"/>
      <c r="AT24" s="250"/>
      <c r="AU24" s="251"/>
      <c r="AV24" s="249"/>
      <c r="AW24" s="250"/>
      <c r="AX24" s="251"/>
    </row>
    <row r="25" spans="1:50" s="9" customFormat="1" ht="24.95" customHeight="1" thickBot="1" x14ac:dyDescent="0.25">
      <c r="A25" s="391"/>
      <c r="B25" s="374"/>
      <c r="C25" s="56" t="s">
        <v>61</v>
      </c>
      <c r="D25" s="42">
        <v>20</v>
      </c>
      <c r="E25" s="43">
        <f>F24+1</f>
        <v>43116</v>
      </c>
      <c r="F25" s="43">
        <f>D25+E25</f>
        <v>43136</v>
      </c>
      <c r="G25" s="41"/>
      <c r="H25" s="263"/>
      <c r="I25" s="249"/>
      <c r="J25" s="250"/>
      <c r="K25" s="251"/>
      <c r="L25" s="249"/>
      <c r="M25" s="250"/>
      <c r="N25" s="251"/>
      <c r="O25" s="249"/>
      <c r="P25" s="250"/>
      <c r="Q25" s="251"/>
      <c r="R25" s="249"/>
      <c r="S25" s="250"/>
      <c r="T25" s="251"/>
      <c r="U25" s="249"/>
      <c r="V25" s="75"/>
      <c r="W25" s="76"/>
      <c r="X25" s="77"/>
      <c r="Y25" s="75"/>
      <c r="Z25" s="251"/>
      <c r="AA25" s="249"/>
      <c r="AB25" s="250"/>
      <c r="AC25" s="251"/>
      <c r="AD25" s="249"/>
      <c r="AE25" s="250"/>
      <c r="AF25" s="251"/>
      <c r="AG25" s="249"/>
      <c r="AH25" s="250"/>
      <c r="AI25" s="251"/>
      <c r="AJ25" s="249"/>
      <c r="AK25" s="250"/>
      <c r="AL25" s="251"/>
      <c r="AM25" s="249"/>
      <c r="AN25" s="250"/>
      <c r="AO25" s="251"/>
      <c r="AP25" s="249"/>
      <c r="AQ25" s="250"/>
      <c r="AR25" s="251"/>
      <c r="AS25" s="249"/>
      <c r="AT25" s="250"/>
      <c r="AU25" s="251"/>
      <c r="AV25" s="249"/>
      <c r="AW25" s="250"/>
      <c r="AX25" s="251"/>
    </row>
    <row r="26" spans="1:50" s="9" customFormat="1" ht="24.95" customHeight="1" thickBot="1" x14ac:dyDescent="0.25">
      <c r="A26" s="391"/>
      <c r="B26" s="374"/>
      <c r="C26" s="56" t="s">
        <v>47</v>
      </c>
      <c r="D26" s="42">
        <v>12</v>
      </c>
      <c r="E26" s="43">
        <f>F26-D26</f>
        <v>43124</v>
      </c>
      <c r="F26" s="43">
        <f>F25</f>
        <v>43136</v>
      </c>
      <c r="G26" s="41"/>
      <c r="H26" s="264"/>
      <c r="I26" s="32"/>
      <c r="J26" s="33"/>
      <c r="K26" s="34"/>
      <c r="L26" s="32"/>
      <c r="M26" s="33"/>
      <c r="N26" s="34"/>
      <c r="O26" s="32"/>
      <c r="P26" s="33"/>
      <c r="Q26" s="34"/>
      <c r="R26" s="32"/>
      <c r="S26" s="33"/>
      <c r="T26" s="34"/>
      <c r="U26" s="32"/>
      <c r="V26" s="81"/>
      <c r="W26" s="82"/>
      <c r="X26" s="83"/>
      <c r="Y26" s="81"/>
      <c r="Z26" s="34"/>
      <c r="AA26" s="32"/>
      <c r="AB26" s="33"/>
      <c r="AC26" s="34"/>
      <c r="AD26" s="32"/>
      <c r="AE26" s="33"/>
      <c r="AF26" s="34"/>
      <c r="AG26" s="32"/>
      <c r="AH26" s="33"/>
      <c r="AI26" s="34"/>
      <c r="AJ26" s="32"/>
      <c r="AK26" s="33"/>
      <c r="AL26" s="34"/>
      <c r="AM26" s="32"/>
      <c r="AN26" s="33"/>
      <c r="AO26" s="34"/>
      <c r="AP26" s="32"/>
      <c r="AQ26" s="33"/>
      <c r="AR26" s="34"/>
      <c r="AS26" s="32"/>
      <c r="AT26" s="33"/>
      <c r="AU26" s="34"/>
      <c r="AV26" s="32"/>
      <c r="AW26" s="33"/>
      <c r="AX26" s="34"/>
    </row>
    <row r="27" spans="1:50" s="9" customFormat="1" ht="24.95" customHeight="1" thickBot="1" x14ac:dyDescent="0.25">
      <c r="A27" s="391"/>
      <c r="B27" s="374"/>
      <c r="C27" s="56" t="s">
        <v>105</v>
      </c>
      <c r="D27" s="42">
        <v>4</v>
      </c>
      <c r="E27" s="43">
        <f>F23+1</f>
        <v>42919</v>
      </c>
      <c r="F27" s="43">
        <f>E27+D27</f>
        <v>42923</v>
      </c>
      <c r="G27" s="41"/>
      <c r="H27" s="22"/>
      <c r="I27" s="249"/>
      <c r="J27" s="250"/>
      <c r="K27" s="251"/>
      <c r="L27" s="249"/>
      <c r="M27" s="250"/>
      <c r="N27" s="251"/>
      <c r="O27" s="249"/>
      <c r="P27" s="250"/>
      <c r="Q27" s="251"/>
      <c r="R27" s="249"/>
      <c r="S27" s="250"/>
      <c r="T27" s="251"/>
      <c r="U27" s="249"/>
      <c r="V27" s="75"/>
      <c r="W27" s="76"/>
      <c r="X27" s="77"/>
      <c r="Y27" s="75"/>
      <c r="Z27" s="251"/>
      <c r="AA27" s="249"/>
      <c r="AB27" s="250"/>
      <c r="AC27" s="251"/>
      <c r="AD27" s="249"/>
      <c r="AE27" s="250"/>
      <c r="AF27" s="251"/>
      <c r="AG27" s="249"/>
      <c r="AH27" s="250"/>
      <c r="AI27" s="251"/>
      <c r="AJ27" s="249"/>
      <c r="AK27" s="250"/>
      <c r="AL27" s="251"/>
      <c r="AM27" s="249"/>
      <c r="AN27" s="250"/>
      <c r="AO27" s="251"/>
      <c r="AP27" s="249"/>
      <c r="AQ27" s="250"/>
      <c r="AR27" s="251"/>
      <c r="AS27" s="249"/>
      <c r="AT27" s="250"/>
      <c r="AU27" s="251"/>
      <c r="AV27" s="249"/>
      <c r="AW27" s="250"/>
      <c r="AX27" s="251"/>
    </row>
    <row r="28" spans="1:50" s="9" customFormat="1" ht="24.95" customHeight="1" thickBot="1" x14ac:dyDescent="0.25">
      <c r="A28" s="391"/>
      <c r="B28" s="374"/>
      <c r="C28" s="56" t="s">
        <v>115</v>
      </c>
      <c r="D28" s="42">
        <v>5</v>
      </c>
      <c r="E28" s="43">
        <f>F32+1</f>
        <v>42824</v>
      </c>
      <c r="F28" s="43">
        <f t="shared" ref="F28:F32" si="1">E28+D28</f>
        <v>42829</v>
      </c>
      <c r="G28" s="41"/>
      <c r="H28" s="264"/>
      <c r="I28" s="249"/>
      <c r="J28" s="250"/>
      <c r="K28" s="251"/>
      <c r="L28" s="249"/>
      <c r="M28" s="250"/>
      <c r="N28" s="251"/>
      <c r="O28" s="249"/>
      <c r="P28" s="250"/>
      <c r="Q28" s="251"/>
      <c r="R28" s="249"/>
      <c r="S28" s="250"/>
      <c r="T28" s="251"/>
      <c r="U28" s="249"/>
      <c r="V28" s="75"/>
      <c r="W28" s="76"/>
      <c r="X28" s="77"/>
      <c r="Y28" s="75"/>
      <c r="Z28" s="251"/>
      <c r="AA28" s="249"/>
      <c r="AB28" s="250"/>
      <c r="AC28" s="251"/>
      <c r="AD28" s="249"/>
      <c r="AE28" s="250"/>
      <c r="AF28" s="251"/>
      <c r="AG28" s="249"/>
      <c r="AH28" s="250"/>
      <c r="AI28" s="251"/>
      <c r="AJ28" s="249"/>
      <c r="AK28" s="250"/>
      <c r="AL28" s="251"/>
      <c r="AM28" s="249"/>
      <c r="AN28" s="250"/>
      <c r="AO28" s="251"/>
      <c r="AP28" s="249"/>
      <c r="AQ28" s="250"/>
      <c r="AR28" s="251"/>
      <c r="AS28" s="249"/>
      <c r="AT28" s="250"/>
      <c r="AU28" s="251"/>
      <c r="AV28" s="249"/>
      <c r="AW28" s="250"/>
      <c r="AX28" s="251"/>
    </row>
    <row r="29" spans="1:50" s="9" customFormat="1" ht="24.95" customHeight="1" thickBot="1" x14ac:dyDescent="0.25">
      <c r="A29" s="391"/>
      <c r="B29" s="374"/>
      <c r="C29" s="56" t="s">
        <v>116</v>
      </c>
      <c r="D29" s="42">
        <v>5</v>
      </c>
      <c r="E29" s="43">
        <f>F38+1</f>
        <v>43143</v>
      </c>
      <c r="F29" s="43">
        <f t="shared" si="1"/>
        <v>43148</v>
      </c>
      <c r="G29" s="41"/>
      <c r="H29" s="22"/>
      <c r="I29" s="249"/>
      <c r="J29" s="250"/>
      <c r="K29" s="251"/>
      <c r="L29" s="249"/>
      <c r="M29" s="250"/>
      <c r="N29" s="251"/>
      <c r="O29" s="249"/>
      <c r="P29" s="250"/>
      <c r="Q29" s="251"/>
      <c r="R29" s="249"/>
      <c r="S29" s="250"/>
      <c r="T29" s="251"/>
      <c r="U29" s="249"/>
      <c r="V29" s="75"/>
      <c r="W29" s="76"/>
      <c r="X29" s="77"/>
      <c r="Y29" s="75"/>
      <c r="Z29" s="251"/>
      <c r="AA29" s="249"/>
      <c r="AB29" s="250"/>
      <c r="AC29" s="251"/>
      <c r="AD29" s="249"/>
      <c r="AE29" s="250"/>
      <c r="AF29" s="251"/>
      <c r="AG29" s="249"/>
      <c r="AH29" s="250"/>
      <c r="AI29" s="251"/>
      <c r="AJ29" s="249"/>
      <c r="AK29" s="250"/>
      <c r="AL29" s="251"/>
      <c r="AM29" s="249"/>
      <c r="AN29" s="250"/>
      <c r="AO29" s="251"/>
      <c r="AP29" s="249"/>
      <c r="AQ29" s="250"/>
      <c r="AR29" s="251"/>
      <c r="AS29" s="249"/>
      <c r="AT29" s="250"/>
      <c r="AU29" s="251"/>
      <c r="AV29" s="249"/>
      <c r="AW29" s="250"/>
      <c r="AX29" s="251"/>
    </row>
    <row r="30" spans="1:50" s="9" customFormat="1" ht="24.95" customHeight="1" thickBot="1" x14ac:dyDescent="0.25">
      <c r="A30" s="391"/>
      <c r="B30" s="374"/>
      <c r="C30" s="56" t="s">
        <v>66</v>
      </c>
      <c r="D30" s="24">
        <v>10</v>
      </c>
      <c r="E30" s="25">
        <v>42796</v>
      </c>
      <c r="F30" s="25">
        <f>E30+D30</f>
        <v>42806</v>
      </c>
      <c r="G30" s="41"/>
      <c r="H30" s="264"/>
      <c r="I30" s="249"/>
      <c r="J30" s="250"/>
      <c r="K30" s="251"/>
      <c r="L30" s="249"/>
      <c r="M30" s="250"/>
      <c r="N30" s="251"/>
      <c r="O30" s="249"/>
      <c r="P30" s="250"/>
      <c r="Q30" s="251"/>
      <c r="R30" s="249"/>
      <c r="S30" s="250"/>
      <c r="T30" s="251"/>
      <c r="U30" s="249"/>
      <c r="V30" s="75"/>
      <c r="W30" s="76"/>
      <c r="X30" s="77"/>
      <c r="Y30" s="75"/>
      <c r="Z30" s="251"/>
      <c r="AA30" s="249"/>
      <c r="AB30" s="250"/>
      <c r="AC30" s="251"/>
      <c r="AD30" s="249"/>
      <c r="AE30" s="250"/>
      <c r="AF30" s="251"/>
      <c r="AG30" s="249"/>
      <c r="AH30" s="250"/>
      <c r="AI30" s="251"/>
      <c r="AJ30" s="249"/>
      <c r="AK30" s="250"/>
      <c r="AL30" s="251"/>
      <c r="AM30" s="249"/>
      <c r="AN30" s="250"/>
      <c r="AO30" s="251"/>
      <c r="AP30" s="249"/>
      <c r="AQ30" s="250"/>
      <c r="AR30" s="251"/>
      <c r="AS30" s="249"/>
      <c r="AT30" s="250"/>
      <c r="AU30" s="251"/>
      <c r="AV30" s="249"/>
      <c r="AW30" s="250"/>
      <c r="AX30" s="251"/>
    </row>
    <row r="31" spans="1:50" s="9" customFormat="1" ht="24.95" customHeight="1" thickBot="1" x14ac:dyDescent="0.25">
      <c r="A31" s="391"/>
      <c r="B31" s="374"/>
      <c r="C31" s="56" t="s">
        <v>67</v>
      </c>
      <c r="D31" s="24">
        <v>5</v>
      </c>
      <c r="E31" s="25">
        <f>F17+1-5</f>
        <v>42807</v>
      </c>
      <c r="F31" s="25">
        <f>E31+D31</f>
        <v>42812</v>
      </c>
      <c r="G31" s="41"/>
      <c r="H31" s="264"/>
      <c r="I31" s="249"/>
      <c r="J31" s="250"/>
      <c r="K31" s="251"/>
      <c r="L31" s="249"/>
      <c r="M31" s="250"/>
      <c r="N31" s="251"/>
      <c r="O31" s="249"/>
      <c r="P31" s="250"/>
      <c r="Q31" s="251"/>
      <c r="R31" s="249"/>
      <c r="S31" s="250"/>
      <c r="T31" s="251"/>
      <c r="U31" s="249"/>
      <c r="V31" s="75"/>
      <c r="W31" s="76"/>
      <c r="X31" s="77"/>
      <c r="Y31" s="75"/>
      <c r="Z31" s="251"/>
      <c r="AA31" s="249"/>
      <c r="AB31" s="250"/>
      <c r="AC31" s="251"/>
      <c r="AD31" s="249"/>
      <c r="AE31" s="250"/>
      <c r="AF31" s="251"/>
      <c r="AG31" s="249"/>
      <c r="AH31" s="250"/>
      <c r="AI31" s="251"/>
      <c r="AJ31" s="249"/>
      <c r="AK31" s="250"/>
      <c r="AL31" s="251"/>
      <c r="AM31" s="249"/>
      <c r="AN31" s="250"/>
      <c r="AO31" s="251"/>
      <c r="AP31" s="249"/>
      <c r="AQ31" s="250"/>
      <c r="AR31" s="251"/>
      <c r="AS31" s="249"/>
      <c r="AT31" s="250"/>
      <c r="AU31" s="251"/>
      <c r="AV31" s="249"/>
      <c r="AW31" s="250"/>
      <c r="AX31" s="251"/>
    </row>
    <row r="32" spans="1:50" s="9" customFormat="1" ht="24.95" customHeight="1" thickBot="1" x14ac:dyDescent="0.25">
      <c r="A32" s="391"/>
      <c r="B32" s="374"/>
      <c r="C32" s="56" t="s">
        <v>98</v>
      </c>
      <c r="D32" s="24">
        <v>10</v>
      </c>
      <c r="E32" s="25">
        <f>F31+1</f>
        <v>42813</v>
      </c>
      <c r="F32" s="25">
        <f t="shared" si="1"/>
        <v>42823</v>
      </c>
      <c r="G32" s="41"/>
      <c r="H32" s="264"/>
      <c r="I32" s="249"/>
      <c r="J32" s="250"/>
      <c r="K32" s="251"/>
      <c r="L32" s="249"/>
      <c r="M32" s="250"/>
      <c r="N32" s="251"/>
      <c r="O32" s="249"/>
      <c r="P32" s="250"/>
      <c r="Q32" s="251"/>
      <c r="R32" s="249"/>
      <c r="S32" s="250"/>
      <c r="T32" s="251"/>
      <c r="U32" s="249"/>
      <c r="V32" s="75"/>
      <c r="W32" s="76"/>
      <c r="X32" s="77"/>
      <c r="Y32" s="75"/>
      <c r="Z32" s="251"/>
      <c r="AA32" s="249"/>
      <c r="AB32" s="250"/>
      <c r="AC32" s="251"/>
      <c r="AD32" s="249"/>
      <c r="AE32" s="250"/>
      <c r="AF32" s="251"/>
      <c r="AG32" s="249"/>
      <c r="AH32" s="250"/>
      <c r="AI32" s="251"/>
      <c r="AJ32" s="249"/>
      <c r="AK32" s="250"/>
      <c r="AL32" s="251"/>
      <c r="AM32" s="249"/>
      <c r="AN32" s="250"/>
      <c r="AO32" s="251"/>
      <c r="AP32" s="249"/>
      <c r="AQ32" s="250"/>
      <c r="AR32" s="251"/>
      <c r="AS32" s="249"/>
      <c r="AT32" s="250"/>
      <c r="AU32" s="251"/>
      <c r="AV32" s="249"/>
      <c r="AW32" s="250"/>
      <c r="AX32" s="251"/>
    </row>
    <row r="33" spans="1:50" s="9" customFormat="1" ht="24.95" customHeight="1" thickBot="1" x14ac:dyDescent="0.25">
      <c r="A33" s="391"/>
      <c r="B33" s="374"/>
      <c r="C33" s="270" t="s">
        <v>166</v>
      </c>
      <c r="D33" s="271">
        <v>10</v>
      </c>
      <c r="E33" s="272">
        <f>F32+1</f>
        <v>42824</v>
      </c>
      <c r="F33" s="272">
        <f>E33+D33</f>
        <v>42834</v>
      </c>
      <c r="G33" s="41"/>
      <c r="H33" s="22"/>
      <c r="I33" s="249"/>
      <c r="J33" s="250"/>
      <c r="K33" s="251"/>
      <c r="L33" s="249"/>
      <c r="M33" s="250"/>
      <c r="N33" s="251"/>
      <c r="O33" s="249"/>
      <c r="P33" s="250"/>
      <c r="Q33" s="251"/>
      <c r="R33" s="249"/>
      <c r="S33" s="250"/>
      <c r="T33" s="251"/>
      <c r="U33" s="249"/>
      <c r="V33" s="75"/>
      <c r="W33" s="76"/>
      <c r="X33" s="77"/>
      <c r="Y33" s="75"/>
      <c r="Z33" s="251"/>
      <c r="AA33" s="249"/>
      <c r="AB33" s="250"/>
      <c r="AC33" s="251"/>
      <c r="AD33" s="249"/>
      <c r="AE33" s="250"/>
      <c r="AF33" s="251"/>
      <c r="AG33" s="249"/>
      <c r="AH33" s="250"/>
      <c r="AI33" s="251"/>
      <c r="AJ33" s="249"/>
      <c r="AK33" s="250"/>
      <c r="AL33" s="251"/>
      <c r="AM33" s="249"/>
      <c r="AN33" s="250"/>
      <c r="AO33" s="251"/>
      <c r="AP33" s="249"/>
      <c r="AQ33" s="250"/>
      <c r="AR33" s="251"/>
      <c r="AS33" s="249"/>
      <c r="AT33" s="250"/>
      <c r="AU33" s="251"/>
      <c r="AV33" s="249"/>
      <c r="AW33" s="250"/>
      <c r="AX33" s="251"/>
    </row>
    <row r="34" spans="1:50" s="9" customFormat="1" ht="24.95" customHeight="1" thickBot="1" x14ac:dyDescent="0.25">
      <c r="A34" s="391"/>
      <c r="B34" s="374"/>
      <c r="C34" s="270" t="s">
        <v>121</v>
      </c>
      <c r="D34" s="271">
        <f>F34-E34</f>
        <v>46</v>
      </c>
      <c r="E34" s="272">
        <f>F32+1</f>
        <v>42824</v>
      </c>
      <c r="F34" s="272">
        <v>42870</v>
      </c>
      <c r="G34" s="41"/>
      <c r="H34" s="264"/>
      <c r="I34" s="249"/>
      <c r="J34" s="250"/>
      <c r="K34" s="251"/>
      <c r="L34" s="249"/>
      <c r="M34" s="250"/>
      <c r="N34" s="251"/>
      <c r="O34" s="249"/>
      <c r="P34" s="250"/>
      <c r="Q34" s="251"/>
      <c r="R34" s="249"/>
      <c r="S34" s="250"/>
      <c r="T34" s="251"/>
      <c r="U34" s="249"/>
      <c r="V34" s="75"/>
      <c r="W34" s="76"/>
      <c r="X34" s="77"/>
      <c r="Y34" s="75"/>
      <c r="Z34" s="251"/>
      <c r="AA34" s="249"/>
      <c r="AB34" s="250"/>
      <c r="AC34" s="251"/>
      <c r="AD34" s="249"/>
      <c r="AE34" s="250"/>
      <c r="AF34" s="251"/>
      <c r="AG34" s="249"/>
      <c r="AH34" s="250"/>
      <c r="AI34" s="251"/>
      <c r="AJ34" s="249"/>
      <c r="AK34" s="250"/>
      <c r="AL34" s="251"/>
      <c r="AM34" s="249"/>
      <c r="AN34" s="250"/>
      <c r="AO34" s="251"/>
      <c r="AP34" s="249"/>
      <c r="AQ34" s="250"/>
      <c r="AR34" s="251"/>
      <c r="AS34" s="249"/>
      <c r="AT34" s="250"/>
      <c r="AU34" s="251"/>
      <c r="AV34" s="249"/>
      <c r="AW34" s="250"/>
      <c r="AX34" s="251"/>
    </row>
    <row r="35" spans="1:50" s="9" customFormat="1" ht="24.95" customHeight="1" thickBot="1" x14ac:dyDescent="0.25">
      <c r="A35" s="391"/>
      <c r="B35" s="374"/>
      <c r="C35" s="56" t="s">
        <v>117</v>
      </c>
      <c r="D35" s="24">
        <v>14</v>
      </c>
      <c r="E35" s="25">
        <f>F34+1</f>
        <v>42871</v>
      </c>
      <c r="F35" s="25">
        <f>E35+D35</f>
        <v>42885</v>
      </c>
      <c r="G35" s="41"/>
      <c r="H35" s="22"/>
      <c r="I35" s="32"/>
      <c r="J35" s="33"/>
      <c r="K35" s="34"/>
      <c r="L35" s="32"/>
      <c r="M35" s="33"/>
      <c r="N35" s="34"/>
      <c r="O35" s="32"/>
      <c r="P35" s="33"/>
      <c r="Q35" s="34"/>
      <c r="R35" s="32"/>
      <c r="S35" s="33"/>
      <c r="T35" s="34"/>
      <c r="U35" s="32"/>
      <c r="V35" s="81"/>
      <c r="W35" s="82"/>
      <c r="X35" s="83"/>
      <c r="Y35" s="81"/>
      <c r="Z35" s="34"/>
      <c r="AA35" s="32"/>
      <c r="AB35" s="33"/>
      <c r="AC35" s="34"/>
      <c r="AD35" s="32"/>
      <c r="AE35" s="33"/>
      <c r="AF35" s="34"/>
      <c r="AG35" s="32"/>
      <c r="AH35" s="33"/>
      <c r="AI35" s="34"/>
      <c r="AJ35" s="32"/>
      <c r="AK35" s="33"/>
      <c r="AL35" s="34"/>
      <c r="AM35" s="32"/>
      <c r="AN35" s="33"/>
      <c r="AO35" s="34"/>
      <c r="AP35" s="32"/>
      <c r="AQ35" s="33"/>
      <c r="AR35" s="34"/>
      <c r="AS35" s="32"/>
      <c r="AT35" s="33"/>
      <c r="AU35" s="34"/>
      <c r="AV35" s="32"/>
      <c r="AW35" s="33"/>
      <c r="AX35" s="34"/>
    </row>
    <row r="36" spans="1:50" s="9" customFormat="1" ht="24.95" customHeight="1" thickBot="1" x14ac:dyDescent="0.25">
      <c r="A36" s="391"/>
      <c r="B36" s="374"/>
      <c r="C36" s="56" t="s">
        <v>120</v>
      </c>
      <c r="D36" s="24">
        <v>10</v>
      </c>
      <c r="E36" s="25">
        <v>43115</v>
      </c>
      <c r="F36" s="25">
        <f>E36+D36</f>
        <v>43125</v>
      </c>
      <c r="G36" s="41"/>
      <c r="H36" s="264"/>
      <c r="I36" s="32"/>
      <c r="J36" s="33"/>
      <c r="K36" s="34"/>
      <c r="L36" s="32"/>
      <c r="M36" s="33"/>
      <c r="N36" s="34"/>
      <c r="O36" s="32"/>
      <c r="P36" s="33"/>
      <c r="Q36" s="34"/>
      <c r="R36" s="32"/>
      <c r="S36" s="33"/>
      <c r="T36" s="34"/>
      <c r="U36" s="32"/>
      <c r="V36" s="81"/>
      <c r="W36" s="82"/>
      <c r="X36" s="83"/>
      <c r="Y36" s="81"/>
      <c r="Z36" s="34"/>
      <c r="AA36" s="32"/>
      <c r="AB36" s="33"/>
      <c r="AC36" s="34"/>
      <c r="AD36" s="32"/>
      <c r="AE36" s="33"/>
      <c r="AF36" s="34"/>
      <c r="AG36" s="32"/>
      <c r="AH36" s="33"/>
      <c r="AI36" s="34"/>
      <c r="AJ36" s="32"/>
      <c r="AK36" s="33"/>
      <c r="AL36" s="34"/>
      <c r="AM36" s="32"/>
      <c r="AN36" s="33"/>
      <c r="AO36" s="34"/>
      <c r="AP36" s="32"/>
      <c r="AQ36" s="33"/>
      <c r="AR36" s="34"/>
      <c r="AS36" s="32"/>
      <c r="AT36" s="33"/>
      <c r="AU36" s="34"/>
      <c r="AV36" s="32"/>
      <c r="AW36" s="33"/>
      <c r="AX36" s="34"/>
    </row>
    <row r="37" spans="1:50" s="9" customFormat="1" ht="24.95" customHeight="1" thickBot="1" x14ac:dyDescent="0.25">
      <c r="A37" s="391"/>
      <c r="B37" s="374"/>
      <c r="C37" s="56" t="s">
        <v>67</v>
      </c>
      <c r="D37" s="24">
        <v>5</v>
      </c>
      <c r="E37" s="25">
        <f>F36+1</f>
        <v>43126</v>
      </c>
      <c r="F37" s="25">
        <f>E37+D37</f>
        <v>43131</v>
      </c>
      <c r="G37" s="41"/>
      <c r="H37" s="22"/>
      <c r="I37" s="32"/>
      <c r="J37" s="33"/>
      <c r="K37" s="34"/>
      <c r="L37" s="32"/>
      <c r="M37" s="33"/>
      <c r="N37" s="34"/>
      <c r="O37" s="32"/>
      <c r="P37" s="33"/>
      <c r="Q37" s="34"/>
      <c r="R37" s="32"/>
      <c r="S37" s="33"/>
      <c r="T37" s="34"/>
      <c r="U37" s="32"/>
      <c r="V37" s="81"/>
      <c r="W37" s="82"/>
      <c r="X37" s="83"/>
      <c r="Y37" s="81"/>
      <c r="Z37" s="34"/>
      <c r="AA37" s="32"/>
      <c r="AB37" s="33"/>
      <c r="AC37" s="34"/>
      <c r="AD37" s="32"/>
      <c r="AE37" s="33"/>
      <c r="AF37" s="34"/>
      <c r="AG37" s="32"/>
      <c r="AH37" s="33"/>
      <c r="AI37" s="34"/>
      <c r="AJ37" s="32"/>
      <c r="AK37" s="33"/>
      <c r="AL37" s="34"/>
      <c r="AM37" s="32"/>
      <c r="AN37" s="33"/>
      <c r="AO37" s="34"/>
      <c r="AP37" s="32"/>
      <c r="AQ37" s="33"/>
      <c r="AR37" s="34"/>
      <c r="AS37" s="32"/>
      <c r="AT37" s="33"/>
      <c r="AU37" s="34"/>
      <c r="AV37" s="32"/>
      <c r="AW37" s="33"/>
      <c r="AX37" s="34"/>
    </row>
    <row r="38" spans="1:50" s="9" customFormat="1" ht="24.95" customHeight="1" thickBot="1" x14ac:dyDescent="0.25">
      <c r="A38" s="391"/>
      <c r="B38" s="374"/>
      <c r="C38" s="56" t="s">
        <v>118</v>
      </c>
      <c r="D38" s="24">
        <v>10</v>
      </c>
      <c r="E38" s="25">
        <f>F37+1</f>
        <v>43132</v>
      </c>
      <c r="F38" s="25">
        <f>E38+D38</f>
        <v>43142</v>
      </c>
      <c r="G38" s="41"/>
      <c r="H38" s="264"/>
      <c r="I38" s="32"/>
      <c r="J38" s="33"/>
      <c r="K38" s="34"/>
      <c r="L38" s="32"/>
      <c r="M38" s="33"/>
      <c r="N38" s="34"/>
      <c r="O38" s="32"/>
      <c r="P38" s="33"/>
      <c r="Q38" s="34"/>
      <c r="R38" s="32"/>
      <c r="S38" s="33"/>
      <c r="T38" s="34"/>
      <c r="U38" s="32"/>
      <c r="V38" s="81"/>
      <c r="W38" s="82"/>
      <c r="X38" s="83"/>
      <c r="Y38" s="81"/>
      <c r="Z38" s="34"/>
      <c r="AA38" s="32"/>
      <c r="AB38" s="33"/>
      <c r="AC38" s="34"/>
      <c r="AD38" s="32"/>
      <c r="AE38" s="33"/>
      <c r="AF38" s="34"/>
      <c r="AG38" s="32"/>
      <c r="AH38" s="33"/>
      <c r="AI38" s="34"/>
      <c r="AJ38" s="32"/>
      <c r="AK38" s="33"/>
      <c r="AL38" s="34"/>
      <c r="AM38" s="32"/>
      <c r="AN38" s="33"/>
      <c r="AO38" s="34"/>
      <c r="AP38" s="32"/>
      <c r="AQ38" s="33"/>
      <c r="AR38" s="34"/>
      <c r="AS38" s="32"/>
      <c r="AT38" s="33"/>
      <c r="AU38" s="34"/>
      <c r="AV38" s="32"/>
      <c r="AW38" s="33"/>
      <c r="AX38" s="34"/>
    </row>
    <row r="39" spans="1:50" s="9" customFormat="1" ht="24.95" customHeight="1" thickBot="1" x14ac:dyDescent="0.25">
      <c r="A39" s="392"/>
      <c r="B39" s="375"/>
      <c r="C39" s="265" t="s">
        <v>119</v>
      </c>
      <c r="D39" s="97">
        <v>10</v>
      </c>
      <c r="E39" s="35">
        <f>F38+1</f>
        <v>43143</v>
      </c>
      <c r="F39" s="35">
        <f>D39+E39</f>
        <v>43153</v>
      </c>
      <c r="G39" s="98"/>
      <c r="H39" s="254"/>
      <c r="I39" s="32"/>
      <c r="J39" s="33"/>
      <c r="K39" s="34"/>
      <c r="L39" s="32"/>
      <c r="M39" s="33"/>
      <c r="N39" s="34"/>
      <c r="O39" s="32"/>
      <c r="P39" s="33"/>
      <c r="Q39" s="34"/>
      <c r="R39" s="32"/>
      <c r="S39" s="33"/>
      <c r="T39" s="34"/>
      <c r="U39" s="32"/>
      <c r="V39" s="81"/>
      <c r="W39" s="82"/>
      <c r="X39" s="83"/>
      <c r="Y39" s="81"/>
      <c r="Z39" s="34"/>
      <c r="AA39" s="32"/>
      <c r="AB39" s="33"/>
      <c r="AC39" s="34"/>
      <c r="AD39" s="32"/>
      <c r="AE39" s="33"/>
      <c r="AF39" s="34"/>
      <c r="AG39" s="32"/>
      <c r="AH39" s="33"/>
      <c r="AI39" s="34"/>
      <c r="AJ39" s="32"/>
      <c r="AK39" s="33"/>
      <c r="AL39" s="34"/>
      <c r="AM39" s="32"/>
      <c r="AN39" s="33"/>
      <c r="AO39" s="34"/>
      <c r="AP39" s="32"/>
      <c r="AQ39" s="33"/>
      <c r="AR39" s="34"/>
      <c r="AS39" s="32"/>
      <c r="AT39" s="33"/>
      <c r="AU39" s="34"/>
      <c r="AV39" s="32"/>
      <c r="AW39" s="33"/>
      <c r="AX39" s="34"/>
    </row>
    <row r="40" spans="1:50" s="9" customFormat="1" x14ac:dyDescent="0.2">
      <c r="A40" s="28"/>
      <c r="B40" s="29"/>
      <c r="C40" s="30"/>
      <c r="D40" s="22"/>
      <c r="E40" s="7"/>
      <c r="F40" s="7"/>
      <c r="G40" s="22"/>
      <c r="H40" s="22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5"/>
      <c r="AK40" s="245"/>
      <c r="AL40" s="245"/>
      <c r="AM40" s="245"/>
      <c r="AN40" s="245"/>
      <c r="AO40" s="245"/>
      <c r="AP40" s="245"/>
      <c r="AQ40" s="245"/>
      <c r="AR40" s="245"/>
      <c r="AS40" s="245"/>
      <c r="AT40" s="245"/>
      <c r="AU40" s="245"/>
      <c r="AV40" s="245"/>
      <c r="AW40" s="245"/>
      <c r="AX40" s="245"/>
    </row>
    <row r="41" spans="1:50" ht="42" customHeight="1" thickBot="1" x14ac:dyDescent="0.25">
      <c r="A41" s="26"/>
      <c r="B41" s="369" t="s">
        <v>123</v>
      </c>
      <c r="C41" s="369"/>
      <c r="D41" s="369"/>
      <c r="E41" s="369"/>
      <c r="F41" s="369"/>
      <c r="G41" s="23"/>
      <c r="H41" s="23"/>
      <c r="I41" s="23"/>
      <c r="J41" s="23"/>
      <c r="K41" s="23"/>
      <c r="L41" s="23"/>
      <c r="M41" s="23"/>
      <c r="N41" s="23"/>
      <c r="O41" s="368"/>
      <c r="P41" s="368"/>
      <c r="Q41" s="368"/>
      <c r="R41" s="368"/>
      <c r="S41" s="368"/>
      <c r="T41" s="368"/>
      <c r="U41" s="368"/>
      <c r="V41" s="23"/>
      <c r="W41" s="23"/>
      <c r="X41" s="23"/>
      <c r="Y41" s="23"/>
      <c r="Z41" s="23"/>
    </row>
    <row r="42" spans="1:50" ht="60.75" customHeight="1" x14ac:dyDescent="0.2">
      <c r="B42" s="99"/>
      <c r="C42" s="193" t="s">
        <v>71</v>
      </c>
      <c r="D42" s="100" t="s">
        <v>70</v>
      </c>
      <c r="E42" s="100" t="s">
        <v>72</v>
      </c>
      <c r="F42" s="101" t="s">
        <v>73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50" ht="48" customHeight="1" x14ac:dyDescent="0.2">
      <c r="B43" s="291">
        <v>1</v>
      </c>
      <c r="C43" s="273" t="s">
        <v>161</v>
      </c>
      <c r="D43" s="275">
        <v>15</v>
      </c>
      <c r="E43" s="274">
        <v>156144</v>
      </c>
      <c r="F43" s="276">
        <f>E43*D43</f>
        <v>2342160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50" ht="63.75" customHeight="1" x14ac:dyDescent="0.2">
      <c r="B44" s="291">
        <v>2</v>
      </c>
      <c r="C44" s="273" t="s">
        <v>162</v>
      </c>
      <c r="D44" s="275">
        <v>15</v>
      </c>
      <c r="E44" s="274">
        <v>156144</v>
      </c>
      <c r="F44" s="276">
        <f>E44*D44</f>
        <v>2342160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50" ht="63.75" customHeight="1" x14ac:dyDescent="0.2">
      <c r="B45" s="291">
        <v>3</v>
      </c>
      <c r="C45" s="273" t="s">
        <v>167</v>
      </c>
      <c r="D45" s="275">
        <v>2</v>
      </c>
      <c r="E45" s="274">
        <v>10000000</v>
      </c>
      <c r="F45" s="276">
        <f>E45*D45</f>
        <v>20000000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50" ht="24" x14ac:dyDescent="0.2">
      <c r="B46" s="102">
        <v>4</v>
      </c>
      <c r="C46" s="103" t="s">
        <v>45</v>
      </c>
      <c r="D46" s="104">
        <v>1</v>
      </c>
      <c r="E46" s="105">
        <v>12918611</v>
      </c>
      <c r="F46" s="106">
        <f>E46*D46</f>
        <v>12918611</v>
      </c>
    </row>
    <row r="47" spans="1:50" ht="24" x14ac:dyDescent="0.2">
      <c r="B47" s="102">
        <v>5</v>
      </c>
      <c r="C47" s="108" t="s">
        <v>125</v>
      </c>
      <c r="D47" s="104">
        <v>1</v>
      </c>
      <c r="E47" s="105">
        <v>2600951</v>
      </c>
      <c r="F47" s="106">
        <f t="shared" ref="F47:F71" si="2">E47*D47</f>
        <v>2600951</v>
      </c>
    </row>
    <row r="48" spans="1:50" ht="24" x14ac:dyDescent="0.2">
      <c r="B48" s="102">
        <v>6</v>
      </c>
      <c r="C48" s="108" t="s">
        <v>100</v>
      </c>
      <c r="D48" s="104">
        <v>900</v>
      </c>
      <c r="E48" s="279">
        <v>88000</v>
      </c>
      <c r="F48" s="106">
        <f t="shared" si="2"/>
        <v>79200000</v>
      </c>
      <c r="N48" s="2" t="s">
        <v>30</v>
      </c>
    </row>
    <row r="49" spans="2:14" ht="24" x14ac:dyDescent="0.2">
      <c r="B49" s="102">
        <v>7</v>
      </c>
      <c r="C49" s="108" t="s">
        <v>150</v>
      </c>
      <c r="D49" s="104">
        <v>2</v>
      </c>
      <c r="E49" s="105">
        <v>1542727</v>
      </c>
      <c r="F49" s="106">
        <f t="shared" si="2"/>
        <v>3085454</v>
      </c>
      <c r="N49" s="2"/>
    </row>
    <row r="50" spans="2:14" ht="24" customHeight="1" x14ac:dyDescent="0.2">
      <c r="B50" s="102">
        <v>8</v>
      </c>
      <c r="C50" s="108" t="s">
        <v>46</v>
      </c>
      <c r="D50" s="104">
        <v>1</v>
      </c>
      <c r="E50" s="105">
        <v>1553522</v>
      </c>
      <c r="F50" s="106">
        <f t="shared" si="2"/>
        <v>1553522</v>
      </c>
      <c r="N50" s="2"/>
    </row>
    <row r="51" spans="2:14" ht="24" customHeight="1" x14ac:dyDescent="0.2">
      <c r="B51" s="102">
        <v>9</v>
      </c>
      <c r="C51" s="108" t="s">
        <v>126</v>
      </c>
      <c r="D51" s="104">
        <v>47</v>
      </c>
      <c r="E51" s="105">
        <v>174691</v>
      </c>
      <c r="F51" s="106">
        <f t="shared" si="2"/>
        <v>8210477</v>
      </c>
      <c r="N51" s="2"/>
    </row>
    <row r="52" spans="2:14" ht="24" customHeight="1" x14ac:dyDescent="0.2">
      <c r="B52" s="102">
        <v>10</v>
      </c>
      <c r="C52" s="108" t="s">
        <v>127</v>
      </c>
      <c r="D52" s="104">
        <v>1</v>
      </c>
      <c r="E52" s="105">
        <v>2600951</v>
      </c>
      <c r="F52" s="106">
        <f t="shared" si="2"/>
        <v>2600951</v>
      </c>
      <c r="N52" s="2"/>
    </row>
    <row r="53" spans="2:14" ht="24" x14ac:dyDescent="0.2">
      <c r="B53" s="102">
        <v>11</v>
      </c>
      <c r="C53" s="194" t="s">
        <v>94</v>
      </c>
      <c r="D53" s="104">
        <v>900</v>
      </c>
      <c r="E53" s="279">
        <v>88000</v>
      </c>
      <c r="F53" s="106">
        <f t="shared" si="2"/>
        <v>79200000</v>
      </c>
      <c r="N53" s="2"/>
    </row>
    <row r="54" spans="2:14" ht="24" x14ac:dyDescent="0.2">
      <c r="B54" s="102">
        <v>12</v>
      </c>
      <c r="C54" s="108" t="s">
        <v>46</v>
      </c>
      <c r="D54" s="104">
        <v>1</v>
      </c>
      <c r="E54" s="105">
        <v>1553522</v>
      </c>
      <c r="F54" s="106">
        <f t="shared" si="2"/>
        <v>1553522</v>
      </c>
    </row>
    <row r="55" spans="2:14" ht="28.5" customHeight="1" x14ac:dyDescent="0.2">
      <c r="B55" s="102">
        <v>13</v>
      </c>
      <c r="C55" s="108" t="s">
        <v>128</v>
      </c>
      <c r="D55" s="104">
        <v>196</v>
      </c>
      <c r="E55" s="105">
        <v>174691</v>
      </c>
      <c r="F55" s="106">
        <f t="shared" si="2"/>
        <v>34239436</v>
      </c>
    </row>
    <row r="56" spans="2:14" ht="24" x14ac:dyDescent="0.2">
      <c r="B56" s="102">
        <v>14</v>
      </c>
      <c r="C56" s="108" t="s">
        <v>62</v>
      </c>
      <c r="D56" s="104">
        <v>1</v>
      </c>
      <c r="E56" s="105">
        <v>13761201</v>
      </c>
      <c r="F56" s="106">
        <f t="shared" si="2"/>
        <v>13761201</v>
      </c>
    </row>
    <row r="57" spans="2:14" ht="24" x14ac:dyDescent="0.2">
      <c r="B57" s="102">
        <v>15</v>
      </c>
      <c r="C57" s="108" t="s">
        <v>132</v>
      </c>
      <c r="D57" s="104">
        <v>5</v>
      </c>
      <c r="E57" s="105">
        <v>156144</v>
      </c>
      <c r="F57" s="106">
        <f t="shared" si="2"/>
        <v>780720</v>
      </c>
    </row>
    <row r="58" spans="2:14" ht="24" x14ac:dyDescent="0.2">
      <c r="B58" s="102">
        <v>16</v>
      </c>
      <c r="C58" s="108" t="s">
        <v>133</v>
      </c>
      <c r="D58" s="104">
        <v>5</v>
      </c>
      <c r="E58" s="105">
        <v>156144</v>
      </c>
      <c r="F58" s="106">
        <f t="shared" si="2"/>
        <v>780720</v>
      </c>
    </row>
    <row r="59" spans="2:14" ht="24" x14ac:dyDescent="0.2">
      <c r="B59" s="102">
        <v>17</v>
      </c>
      <c r="C59" s="108" t="s">
        <v>116</v>
      </c>
      <c r="D59" s="104">
        <v>5</v>
      </c>
      <c r="E59" s="105">
        <v>156144</v>
      </c>
      <c r="F59" s="106">
        <f t="shared" si="2"/>
        <v>780720</v>
      </c>
    </row>
    <row r="60" spans="2:14" x14ac:dyDescent="0.2">
      <c r="B60" s="102">
        <v>18</v>
      </c>
      <c r="C60" s="108" t="s">
        <v>66</v>
      </c>
      <c r="D60" s="104">
        <v>1</v>
      </c>
      <c r="E60" s="105">
        <v>6600000</v>
      </c>
      <c r="F60" s="106">
        <f t="shared" si="2"/>
        <v>6600000</v>
      </c>
    </row>
    <row r="61" spans="2:14" x14ac:dyDescent="0.2">
      <c r="B61" s="102">
        <v>19</v>
      </c>
      <c r="C61" s="108" t="s">
        <v>134</v>
      </c>
      <c r="D61" s="104">
        <v>1</v>
      </c>
      <c r="E61" s="105">
        <f>91859000</f>
        <v>91859000</v>
      </c>
      <c r="F61" s="106">
        <f t="shared" si="2"/>
        <v>91859000</v>
      </c>
    </row>
    <row r="62" spans="2:14" ht="24" x14ac:dyDescent="0.2">
      <c r="B62" s="102">
        <v>20</v>
      </c>
      <c r="C62" s="108" t="s">
        <v>137</v>
      </c>
      <c r="D62" s="104">
        <v>1</v>
      </c>
      <c r="E62" s="105">
        <v>6600000</v>
      </c>
      <c r="F62" s="106">
        <f t="shared" si="2"/>
        <v>6600000</v>
      </c>
    </row>
    <row r="63" spans="2:14" ht="24" x14ac:dyDescent="0.2">
      <c r="B63" s="102">
        <v>21</v>
      </c>
      <c r="C63" s="277" t="s">
        <v>135</v>
      </c>
      <c r="D63" s="278">
        <v>0</v>
      </c>
      <c r="E63" s="279">
        <v>792000</v>
      </c>
      <c r="F63" s="280">
        <f t="shared" si="2"/>
        <v>0</v>
      </c>
    </row>
    <row r="64" spans="2:14" ht="36" x14ac:dyDescent="0.2">
      <c r="B64" s="102">
        <v>22</v>
      </c>
      <c r="C64" s="108" t="s">
        <v>136</v>
      </c>
      <c r="D64" s="104">
        <v>0</v>
      </c>
      <c r="E64" s="105">
        <v>2750000</v>
      </c>
      <c r="F64" s="106">
        <f t="shared" si="2"/>
        <v>0</v>
      </c>
    </row>
    <row r="65" spans="2:6" ht="24" x14ac:dyDescent="0.2">
      <c r="B65" s="102">
        <v>23</v>
      </c>
      <c r="C65" s="108" t="s">
        <v>80</v>
      </c>
      <c r="D65" s="104">
        <v>2</v>
      </c>
      <c r="E65" s="105">
        <v>2346000</v>
      </c>
      <c r="F65" s="106">
        <f t="shared" si="2"/>
        <v>4692000</v>
      </c>
    </row>
    <row r="66" spans="2:6" x14ac:dyDescent="0.2">
      <c r="B66" s="102">
        <v>24</v>
      </c>
      <c r="C66" s="108" t="s">
        <v>81</v>
      </c>
      <c r="D66" s="104">
        <v>60</v>
      </c>
      <c r="E66" s="105">
        <v>9000</v>
      </c>
      <c r="F66" s="106">
        <f t="shared" si="2"/>
        <v>540000</v>
      </c>
    </row>
    <row r="67" spans="2:6" ht="25.5" x14ac:dyDescent="0.2">
      <c r="B67" s="102">
        <v>25</v>
      </c>
      <c r="C67" s="109" t="s">
        <v>90</v>
      </c>
      <c r="D67" s="104">
        <v>2</v>
      </c>
      <c r="E67" s="105">
        <v>8044600</v>
      </c>
      <c r="F67" s="106">
        <f t="shared" si="2"/>
        <v>16089200</v>
      </c>
    </row>
    <row r="68" spans="2:6" ht="25.5" x14ac:dyDescent="0.2">
      <c r="B68" s="102">
        <v>26</v>
      </c>
      <c r="C68" s="109" t="s">
        <v>84</v>
      </c>
      <c r="D68" s="110">
        <v>2</v>
      </c>
      <c r="E68" s="111">
        <v>21353000</v>
      </c>
      <c r="F68" s="106">
        <f t="shared" si="2"/>
        <v>42706000</v>
      </c>
    </row>
    <row r="69" spans="2:6" x14ac:dyDescent="0.2">
      <c r="B69" s="102">
        <v>27</v>
      </c>
      <c r="C69" s="103" t="s">
        <v>66</v>
      </c>
      <c r="D69" s="110">
        <v>1</v>
      </c>
      <c r="E69" s="105">
        <v>6600000</v>
      </c>
      <c r="F69" s="106">
        <f t="shared" si="2"/>
        <v>6600000</v>
      </c>
    </row>
    <row r="70" spans="2:6" x14ac:dyDescent="0.2">
      <c r="B70" s="102">
        <v>28</v>
      </c>
      <c r="C70" s="195" t="s">
        <v>118</v>
      </c>
      <c r="D70" s="110">
        <v>1</v>
      </c>
      <c r="E70" s="111">
        <v>92669000</v>
      </c>
      <c r="F70" s="106">
        <f t="shared" si="2"/>
        <v>92669000</v>
      </c>
    </row>
    <row r="71" spans="2:6" ht="18" customHeight="1" thickBot="1" x14ac:dyDescent="0.25">
      <c r="B71" s="102">
        <v>29</v>
      </c>
      <c r="C71" s="112" t="s">
        <v>166</v>
      </c>
      <c r="D71" s="110">
        <v>1</v>
      </c>
      <c r="E71" s="105">
        <v>6600000</v>
      </c>
      <c r="F71" s="106">
        <f t="shared" si="2"/>
        <v>6600000</v>
      </c>
    </row>
    <row r="72" spans="2:6" ht="13.5" thickBot="1" x14ac:dyDescent="0.25">
      <c r="B72" s="379" t="s">
        <v>85</v>
      </c>
      <c r="C72" s="380"/>
      <c r="D72" s="380"/>
      <c r="E72" s="381"/>
      <c r="F72" s="113">
        <f>SUM(F43:F71)</f>
        <v>540905805</v>
      </c>
    </row>
    <row r="73" spans="2:6" ht="13.5" thickBot="1" x14ac:dyDescent="0.25">
      <c r="B73" s="379" t="s">
        <v>86</v>
      </c>
      <c r="C73" s="380"/>
      <c r="D73" s="380"/>
      <c r="E73" s="381"/>
      <c r="F73" s="113">
        <f>F72*1.18</f>
        <v>638268849.89999998</v>
      </c>
    </row>
  </sheetData>
  <mergeCells count="191">
    <mergeCell ref="F3:F4"/>
    <mergeCell ref="G3:G4"/>
    <mergeCell ref="I3:K3"/>
    <mergeCell ref="L3:N3"/>
    <mergeCell ref="O3:Q3"/>
    <mergeCell ref="R3:T3"/>
    <mergeCell ref="A1:AF1"/>
    <mergeCell ref="A2:G2"/>
    <mergeCell ref="I2:AR2"/>
    <mergeCell ref="A3:A4"/>
    <mergeCell ref="B3:B4"/>
    <mergeCell ref="C3:C4"/>
    <mergeCell ref="D3:D4"/>
    <mergeCell ref="E3:E4"/>
    <mergeCell ref="AM3:AO3"/>
    <mergeCell ref="AP3:AR3"/>
    <mergeCell ref="AS3:AU3"/>
    <mergeCell ref="AV3:AX3"/>
    <mergeCell ref="I4:K4"/>
    <mergeCell ref="L4:N4"/>
    <mergeCell ref="O4:Q4"/>
    <mergeCell ref="R4:T4"/>
    <mergeCell ref="U4:W4"/>
    <mergeCell ref="AA4:AC4"/>
    <mergeCell ref="U3:W3"/>
    <mergeCell ref="X3:Z3"/>
    <mergeCell ref="AA3:AC3"/>
    <mergeCell ref="AD3:AF3"/>
    <mergeCell ref="AG3:AI3"/>
    <mergeCell ref="AJ3:AL3"/>
    <mergeCell ref="AV4:AX4"/>
    <mergeCell ref="AD4:AF4"/>
    <mergeCell ref="AG4:AI4"/>
    <mergeCell ref="AJ4:AL4"/>
    <mergeCell ref="AM4:AO4"/>
    <mergeCell ref="AP4:AR4"/>
    <mergeCell ref="AS4:AU4"/>
    <mergeCell ref="AS5:AU5"/>
    <mergeCell ref="AV5:AX5"/>
    <mergeCell ref="I6:K6"/>
    <mergeCell ref="L6:N6"/>
    <mergeCell ref="O6:Q6"/>
    <mergeCell ref="R6:T6"/>
    <mergeCell ref="U6:W6"/>
    <mergeCell ref="AP6:AR6"/>
    <mergeCell ref="AS6:AU6"/>
    <mergeCell ref="AV6:AX6"/>
    <mergeCell ref="AD6:AF6"/>
    <mergeCell ref="AG6:AI6"/>
    <mergeCell ref="AJ6:AL6"/>
    <mergeCell ref="AM6:AO6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R7:T7"/>
    <mergeCell ref="U7:W7"/>
    <mergeCell ref="X7:Z7"/>
    <mergeCell ref="AA7:AC7"/>
    <mergeCell ref="X6:Z6"/>
    <mergeCell ref="AA6:AC6"/>
    <mergeCell ref="AJ5:AL5"/>
    <mergeCell ref="AM5:AO5"/>
    <mergeCell ref="AP5:AR5"/>
    <mergeCell ref="AV7:AX7"/>
    <mergeCell ref="I8:K8"/>
    <mergeCell ref="L8:N8"/>
    <mergeCell ref="O8:Q8"/>
    <mergeCell ref="R8:T8"/>
    <mergeCell ref="U8:W8"/>
    <mergeCell ref="X8:Z8"/>
    <mergeCell ref="AA8:AC8"/>
    <mergeCell ref="AD8:AF8"/>
    <mergeCell ref="AG8:AI8"/>
    <mergeCell ref="AD7:AF7"/>
    <mergeCell ref="AG7:AI7"/>
    <mergeCell ref="AJ7:AL7"/>
    <mergeCell ref="AM7:AO7"/>
    <mergeCell ref="AP7:AR7"/>
    <mergeCell ref="AS7:AU7"/>
    <mergeCell ref="AJ8:AL8"/>
    <mergeCell ref="AM8:AO8"/>
    <mergeCell ref="AP8:AR8"/>
    <mergeCell ref="AS8:AU8"/>
    <mergeCell ref="AV8:AX8"/>
    <mergeCell ref="I7:K7"/>
    <mergeCell ref="L7:N7"/>
    <mergeCell ref="O7:Q7"/>
    <mergeCell ref="I9:K9"/>
    <mergeCell ref="L9:N9"/>
    <mergeCell ref="O9:Q9"/>
    <mergeCell ref="R9:T9"/>
    <mergeCell ref="U9:W9"/>
    <mergeCell ref="AP9:AR9"/>
    <mergeCell ref="AS9:AU9"/>
    <mergeCell ref="AV9:AX9"/>
    <mergeCell ref="I10:K10"/>
    <mergeCell ref="L10:N10"/>
    <mergeCell ref="O10:Q10"/>
    <mergeCell ref="R10:T10"/>
    <mergeCell ref="U10:W10"/>
    <mergeCell ref="X10:Z10"/>
    <mergeCell ref="AA10:AC10"/>
    <mergeCell ref="X9:Z9"/>
    <mergeCell ref="AA9:AC9"/>
    <mergeCell ref="AD9:AF9"/>
    <mergeCell ref="AG9:AI9"/>
    <mergeCell ref="AJ9:AL9"/>
    <mergeCell ref="AM9:AO9"/>
    <mergeCell ref="AM11:AO11"/>
    <mergeCell ref="AP11:AR11"/>
    <mergeCell ref="AS11:AU11"/>
    <mergeCell ref="AV11:AX11"/>
    <mergeCell ref="AV10:AX10"/>
    <mergeCell ref="D11:F11"/>
    <mergeCell ref="I11:K11"/>
    <mergeCell ref="L11:N11"/>
    <mergeCell ref="O11:Q11"/>
    <mergeCell ref="R11:T11"/>
    <mergeCell ref="U11:W11"/>
    <mergeCell ref="X11:Z11"/>
    <mergeCell ref="AA11:AC11"/>
    <mergeCell ref="AD11:AF11"/>
    <mergeCell ref="AD10:AF10"/>
    <mergeCell ref="AG10:AI10"/>
    <mergeCell ref="AJ10:AL10"/>
    <mergeCell ref="AM10:AO10"/>
    <mergeCell ref="AP10:AR10"/>
    <mergeCell ref="AS10:AU10"/>
    <mergeCell ref="L14:N14"/>
    <mergeCell ref="O14:Q14"/>
    <mergeCell ref="R14:T14"/>
    <mergeCell ref="I17:K17"/>
    <mergeCell ref="L17:N17"/>
    <mergeCell ref="O17:Q17"/>
    <mergeCell ref="R17:T17"/>
    <mergeCell ref="AG11:AI11"/>
    <mergeCell ref="AJ11:AL11"/>
    <mergeCell ref="AV15:AX15"/>
    <mergeCell ref="I16:K16"/>
    <mergeCell ref="L16:N16"/>
    <mergeCell ref="O16:Q16"/>
    <mergeCell ref="R16:T16"/>
    <mergeCell ref="AA16:AC16"/>
    <mergeCell ref="AD16:AF16"/>
    <mergeCell ref="AS14:AU14"/>
    <mergeCell ref="AV14:AX14"/>
    <mergeCell ref="I15:K15"/>
    <mergeCell ref="L15:N15"/>
    <mergeCell ref="O15:Q15"/>
    <mergeCell ref="R15:T15"/>
    <mergeCell ref="AA15:AC15"/>
    <mergeCell ref="AD15:AF15"/>
    <mergeCell ref="AG15:AI15"/>
    <mergeCell ref="AJ15:AL15"/>
    <mergeCell ref="AA14:AC14"/>
    <mergeCell ref="AD14:AF14"/>
    <mergeCell ref="AG14:AI14"/>
    <mergeCell ref="AJ14:AL14"/>
    <mergeCell ref="AM14:AO14"/>
    <mergeCell ref="AP14:AR14"/>
    <mergeCell ref="I14:K14"/>
    <mergeCell ref="A12:A39"/>
    <mergeCell ref="B12:B39"/>
    <mergeCell ref="AS2:AX2"/>
    <mergeCell ref="AS17:AU17"/>
    <mergeCell ref="AV17:AX17"/>
    <mergeCell ref="B41:F41"/>
    <mergeCell ref="O41:U41"/>
    <mergeCell ref="B72:E72"/>
    <mergeCell ref="B73:E73"/>
    <mergeCell ref="AA17:AC17"/>
    <mergeCell ref="AD17:AF17"/>
    <mergeCell ref="AG17:AI17"/>
    <mergeCell ref="AJ17:AL17"/>
    <mergeCell ref="AM17:AO17"/>
    <mergeCell ref="AP17:AR17"/>
    <mergeCell ref="AG16:AI16"/>
    <mergeCell ref="AJ16:AL16"/>
    <mergeCell ref="AM16:AO16"/>
    <mergeCell ref="AP16:AR16"/>
    <mergeCell ref="AS16:AU16"/>
    <mergeCell ref="AV16:AX16"/>
    <mergeCell ref="AM15:AO15"/>
    <mergeCell ref="AP15:AR15"/>
    <mergeCell ref="AS15:AU15"/>
  </mergeCells>
  <printOptions horizontalCentered="1"/>
  <pageMargins left="0.15748031496062992" right="0.15748031496062992" top="0.94488188976377963" bottom="0" header="0" footer="0"/>
  <pageSetup paperSize="9" scale="4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5"/>
  <sheetViews>
    <sheetView view="pageBreakPreview" topLeftCell="A12" zoomScaleNormal="100" zoomScaleSheetLayoutView="100" workbookViewId="0">
      <selection activeCell="D14" sqref="D14"/>
    </sheetView>
  </sheetViews>
  <sheetFormatPr defaultRowHeight="12.75" x14ac:dyDescent="0.2"/>
  <cols>
    <col min="1" max="1" width="9.42578125" style="1" customWidth="1"/>
    <col min="2" max="2" width="6.7109375" style="1" customWidth="1"/>
    <col min="3" max="3" width="45" style="1" customWidth="1"/>
    <col min="4" max="4" width="9.7109375" style="1" customWidth="1"/>
    <col min="5" max="5" width="13.7109375" style="1" customWidth="1"/>
    <col min="6" max="6" width="15.5703125" style="1" customWidth="1"/>
    <col min="7" max="7" width="8.140625" style="1" customWidth="1"/>
    <col min="8" max="8" width="3" style="1" customWidth="1"/>
    <col min="9" max="9" width="2.28515625" style="1" customWidth="1"/>
    <col min="10" max="10" width="1.28515625" style="1" customWidth="1"/>
    <col min="11" max="11" width="3.140625" style="1" customWidth="1"/>
    <col min="12" max="12" width="2.140625" style="1" customWidth="1"/>
    <col min="13" max="13" width="1.5703125" style="1" customWidth="1"/>
    <col min="14" max="14" width="3.7109375" style="1" customWidth="1"/>
    <col min="15" max="15" width="2.140625" style="1" customWidth="1"/>
    <col min="16" max="16" width="1.28515625" style="1" customWidth="1"/>
    <col min="17" max="17" width="4.140625" style="1" customWidth="1"/>
    <col min="18" max="18" width="1.7109375" style="1" customWidth="1"/>
    <col min="19" max="19" width="1.42578125" style="1" customWidth="1"/>
    <col min="20" max="20" width="3" style="1" customWidth="1"/>
    <col min="21" max="21" width="2.140625" style="1" customWidth="1"/>
    <col min="22" max="22" width="1.28515625" style="1" customWidth="1"/>
    <col min="23" max="23" width="2.42578125" style="1" customWidth="1"/>
    <col min="24" max="25" width="2.140625" style="1" customWidth="1"/>
    <col min="26" max="26" width="4.140625" style="1" customWidth="1"/>
    <col min="27" max="27" width="1.28515625" style="1" customWidth="1"/>
    <col min="28" max="28" width="0.85546875" style="1" customWidth="1"/>
    <col min="29" max="29" width="4.140625" style="1" customWidth="1"/>
    <col min="30" max="30" width="0.85546875" style="1" customWidth="1"/>
    <col min="31" max="31" width="2.140625" style="1" customWidth="1"/>
    <col min="32" max="32" width="4.140625" style="1" customWidth="1"/>
    <col min="33" max="33" width="0.85546875" style="1" customWidth="1"/>
    <col min="34" max="34" width="3.28515625" style="1" customWidth="1"/>
    <col min="35" max="35" width="4.140625" style="1" customWidth="1"/>
    <col min="36" max="36" width="0.85546875" style="1" customWidth="1"/>
    <col min="37" max="37" width="2.7109375" style="1" customWidth="1"/>
    <col min="38" max="38" width="4.140625" style="1" customWidth="1"/>
    <col min="39" max="39" width="0.85546875" style="1" customWidth="1"/>
    <col min="40" max="40" width="2.7109375" style="1" customWidth="1"/>
    <col min="41" max="41" width="4.140625" style="1" customWidth="1"/>
    <col min="42" max="42" width="0.85546875" style="1" customWidth="1"/>
    <col min="43" max="43" width="2.7109375" style="1" customWidth="1"/>
    <col min="44" max="44" width="4.140625" style="1" customWidth="1"/>
    <col min="45" max="45" width="0.85546875" style="1" customWidth="1"/>
    <col min="46" max="46" width="2.7109375" style="1" customWidth="1"/>
    <col min="47" max="47" width="4.140625" style="1" customWidth="1"/>
    <col min="48" max="48" width="0.85546875" style="1" customWidth="1"/>
    <col min="49" max="49" width="2.7109375" style="1" customWidth="1"/>
    <col min="50" max="16384" width="9.140625" style="1"/>
  </cols>
  <sheetData>
    <row r="1" spans="1:49" ht="39.75" customHeight="1" thickBot="1" x14ac:dyDescent="0.3">
      <c r="A1" s="320" t="s">
        <v>60</v>
      </c>
      <c r="B1" s="320"/>
      <c r="C1" s="320"/>
      <c r="D1" s="320"/>
      <c r="E1" s="320"/>
      <c r="F1" s="320"/>
      <c r="G1" s="320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49" ht="28.5" customHeight="1" thickBot="1" x14ac:dyDescent="0.25">
      <c r="A2" s="337"/>
      <c r="B2" s="338"/>
      <c r="C2" s="338"/>
      <c r="D2" s="338"/>
      <c r="E2" s="338"/>
      <c r="F2" s="338"/>
      <c r="G2" s="339"/>
      <c r="H2" s="356">
        <v>2017</v>
      </c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8"/>
      <c r="AR2" s="376">
        <v>2018</v>
      </c>
      <c r="AS2" s="377"/>
      <c r="AT2" s="378"/>
      <c r="AU2" s="376">
        <v>2018</v>
      </c>
      <c r="AV2" s="377"/>
      <c r="AW2" s="378"/>
    </row>
    <row r="3" spans="1:49" ht="12.75" customHeight="1" thickBot="1" x14ac:dyDescent="0.25">
      <c r="A3" s="399" t="s">
        <v>31</v>
      </c>
      <c r="B3" s="342" t="s">
        <v>32</v>
      </c>
      <c r="C3" s="344" t="s">
        <v>33</v>
      </c>
      <c r="D3" s="344" t="s">
        <v>34</v>
      </c>
      <c r="E3" s="346" t="s">
        <v>35</v>
      </c>
      <c r="F3" s="344" t="s">
        <v>36</v>
      </c>
      <c r="G3" s="348" t="s">
        <v>50</v>
      </c>
      <c r="H3" s="353" t="s">
        <v>0</v>
      </c>
      <c r="I3" s="354"/>
      <c r="J3" s="355"/>
      <c r="K3" s="353" t="s">
        <v>1</v>
      </c>
      <c r="L3" s="354"/>
      <c r="M3" s="355"/>
      <c r="N3" s="353" t="s">
        <v>2</v>
      </c>
      <c r="O3" s="354"/>
      <c r="P3" s="355"/>
      <c r="Q3" s="354" t="s">
        <v>3</v>
      </c>
      <c r="R3" s="354"/>
      <c r="S3" s="354"/>
      <c r="T3" s="353" t="s">
        <v>4</v>
      </c>
      <c r="U3" s="354"/>
      <c r="V3" s="355"/>
      <c r="W3" s="354" t="s">
        <v>5</v>
      </c>
      <c r="X3" s="354"/>
      <c r="Y3" s="354"/>
      <c r="Z3" s="353" t="s">
        <v>6</v>
      </c>
      <c r="AA3" s="354"/>
      <c r="AB3" s="355"/>
      <c r="AC3" s="359" t="s">
        <v>7</v>
      </c>
      <c r="AD3" s="360"/>
      <c r="AE3" s="361"/>
      <c r="AF3" s="359" t="s">
        <v>52</v>
      </c>
      <c r="AG3" s="360"/>
      <c r="AH3" s="361"/>
      <c r="AI3" s="359" t="s">
        <v>53</v>
      </c>
      <c r="AJ3" s="360"/>
      <c r="AK3" s="361"/>
      <c r="AL3" s="359" t="s">
        <v>54</v>
      </c>
      <c r="AM3" s="360"/>
      <c r="AN3" s="361"/>
      <c r="AO3" s="359" t="s">
        <v>55</v>
      </c>
      <c r="AP3" s="360"/>
      <c r="AQ3" s="361"/>
      <c r="AR3" s="359" t="s">
        <v>0</v>
      </c>
      <c r="AS3" s="360"/>
      <c r="AT3" s="361"/>
      <c r="AU3" s="359" t="s">
        <v>1</v>
      </c>
      <c r="AV3" s="360"/>
      <c r="AW3" s="361"/>
    </row>
    <row r="4" spans="1:49" ht="76.5" customHeight="1" thickBot="1" x14ac:dyDescent="0.25">
      <c r="A4" s="400"/>
      <c r="B4" s="343"/>
      <c r="C4" s="345"/>
      <c r="D4" s="345"/>
      <c r="E4" s="347"/>
      <c r="F4" s="345"/>
      <c r="G4" s="349"/>
      <c r="H4" s="350" t="s">
        <v>37</v>
      </c>
      <c r="I4" s="351"/>
      <c r="J4" s="352"/>
      <c r="K4" s="350" t="s">
        <v>38</v>
      </c>
      <c r="L4" s="351"/>
      <c r="M4" s="352"/>
      <c r="N4" s="350" t="s">
        <v>39</v>
      </c>
      <c r="O4" s="351"/>
      <c r="P4" s="352"/>
      <c r="Q4" s="350" t="s">
        <v>40</v>
      </c>
      <c r="R4" s="351"/>
      <c r="S4" s="352"/>
      <c r="T4" s="350" t="s">
        <v>41</v>
      </c>
      <c r="U4" s="351"/>
      <c r="V4" s="352"/>
      <c r="W4" s="57" t="s">
        <v>42</v>
      </c>
      <c r="X4" s="58"/>
      <c r="Y4" s="59"/>
      <c r="Z4" s="350" t="s">
        <v>43</v>
      </c>
      <c r="AA4" s="351"/>
      <c r="AB4" s="352"/>
      <c r="AC4" s="362" t="s">
        <v>44</v>
      </c>
      <c r="AD4" s="363"/>
      <c r="AE4" s="364"/>
      <c r="AF4" s="362" t="s">
        <v>51</v>
      </c>
      <c r="AG4" s="363"/>
      <c r="AH4" s="364"/>
      <c r="AI4" s="362" t="s">
        <v>56</v>
      </c>
      <c r="AJ4" s="363"/>
      <c r="AK4" s="364"/>
      <c r="AL4" s="362" t="s">
        <v>57</v>
      </c>
      <c r="AM4" s="363"/>
      <c r="AN4" s="364"/>
      <c r="AO4" s="362" t="s">
        <v>58</v>
      </c>
      <c r="AP4" s="363"/>
      <c r="AQ4" s="364"/>
      <c r="AR4" s="350" t="s">
        <v>37</v>
      </c>
      <c r="AS4" s="351"/>
      <c r="AT4" s="352"/>
      <c r="AU4" s="350" t="s">
        <v>38</v>
      </c>
      <c r="AV4" s="351"/>
      <c r="AW4" s="352"/>
    </row>
    <row r="5" spans="1:49" s="9" customFormat="1" ht="13.5" hidden="1" customHeight="1" thickBot="1" x14ac:dyDescent="0.25">
      <c r="A5" s="4"/>
      <c r="B5" s="236"/>
      <c r="C5" s="5" t="s">
        <v>8</v>
      </c>
      <c r="D5" s="6">
        <v>35</v>
      </c>
      <c r="E5" s="7" t="s">
        <v>9</v>
      </c>
      <c r="F5" s="8" t="s">
        <v>10</v>
      </c>
      <c r="G5" s="6"/>
      <c r="H5" s="328"/>
      <c r="I5" s="329"/>
      <c r="J5" s="330"/>
      <c r="K5" s="328"/>
      <c r="L5" s="329"/>
      <c r="M5" s="330"/>
      <c r="N5" s="328"/>
      <c r="O5" s="329"/>
      <c r="P5" s="330"/>
      <c r="Q5" s="328"/>
      <c r="R5" s="329"/>
      <c r="S5" s="330"/>
      <c r="T5" s="328"/>
      <c r="U5" s="329"/>
      <c r="V5" s="330"/>
      <c r="W5" s="328"/>
      <c r="X5" s="329"/>
      <c r="Y5" s="330"/>
      <c r="Z5" s="328"/>
      <c r="AA5" s="329"/>
      <c r="AB5" s="330"/>
      <c r="AC5" s="328"/>
      <c r="AD5" s="329"/>
      <c r="AE5" s="330"/>
      <c r="AF5" s="328"/>
      <c r="AG5" s="329"/>
      <c r="AH5" s="330"/>
      <c r="AI5" s="328"/>
      <c r="AJ5" s="329"/>
      <c r="AK5" s="330"/>
      <c r="AL5" s="328"/>
      <c r="AM5" s="329"/>
      <c r="AN5" s="330"/>
      <c r="AO5" s="328"/>
      <c r="AP5" s="329"/>
      <c r="AQ5" s="330"/>
      <c r="AR5" s="328"/>
      <c r="AS5" s="329"/>
      <c r="AT5" s="330"/>
      <c r="AU5" s="328"/>
      <c r="AV5" s="329"/>
      <c r="AW5" s="330"/>
    </row>
    <row r="6" spans="1:49" s="9" customFormat="1" ht="13.5" hidden="1" customHeight="1" thickBot="1" x14ac:dyDescent="0.25">
      <c r="A6" s="10"/>
      <c r="B6" s="11"/>
      <c r="C6" s="12" t="s">
        <v>11</v>
      </c>
      <c r="D6" s="13">
        <v>20</v>
      </c>
      <c r="E6" s="12" t="s">
        <v>12</v>
      </c>
      <c r="F6" s="12" t="s">
        <v>13</v>
      </c>
      <c r="G6" s="14"/>
      <c r="H6" s="322"/>
      <c r="I6" s="323"/>
      <c r="J6" s="324"/>
      <c r="K6" s="322"/>
      <c r="L6" s="323"/>
      <c r="M6" s="324"/>
      <c r="N6" s="322"/>
      <c r="O6" s="323"/>
      <c r="P6" s="324"/>
      <c r="Q6" s="322"/>
      <c r="R6" s="323"/>
      <c r="S6" s="324"/>
      <c r="T6" s="322"/>
      <c r="U6" s="323"/>
      <c r="V6" s="324"/>
      <c r="W6" s="322"/>
      <c r="X6" s="323"/>
      <c r="Y6" s="324"/>
      <c r="Z6" s="322"/>
      <c r="AA6" s="323"/>
      <c r="AB6" s="324"/>
      <c r="AC6" s="322"/>
      <c r="AD6" s="323"/>
      <c r="AE6" s="324"/>
      <c r="AF6" s="322"/>
      <c r="AG6" s="323"/>
      <c r="AH6" s="324"/>
      <c r="AI6" s="322"/>
      <c r="AJ6" s="323"/>
      <c r="AK6" s="324"/>
      <c r="AL6" s="322"/>
      <c r="AM6" s="323"/>
      <c r="AN6" s="324"/>
      <c r="AO6" s="322"/>
      <c r="AP6" s="323"/>
      <c r="AQ6" s="324"/>
      <c r="AR6" s="322"/>
      <c r="AS6" s="323"/>
      <c r="AT6" s="324"/>
      <c r="AU6" s="322"/>
      <c r="AV6" s="323"/>
      <c r="AW6" s="324"/>
    </row>
    <row r="7" spans="1:49" s="9" customFormat="1" ht="13.5" hidden="1" customHeight="1" thickBot="1" x14ac:dyDescent="0.25">
      <c r="A7" s="15" t="s">
        <v>14</v>
      </c>
      <c r="B7" s="11">
        <v>1</v>
      </c>
      <c r="C7" s="12" t="s">
        <v>15</v>
      </c>
      <c r="D7" s="13">
        <v>52</v>
      </c>
      <c r="E7" s="12" t="s">
        <v>16</v>
      </c>
      <c r="F7" s="12" t="s">
        <v>17</v>
      </c>
      <c r="G7" s="13"/>
      <c r="H7" s="322"/>
      <c r="I7" s="323"/>
      <c r="J7" s="324"/>
      <c r="K7" s="322"/>
      <c r="L7" s="323"/>
      <c r="M7" s="324"/>
      <c r="N7" s="322"/>
      <c r="O7" s="323"/>
      <c r="P7" s="324"/>
      <c r="Q7" s="322"/>
      <c r="R7" s="323"/>
      <c r="S7" s="324"/>
      <c r="T7" s="322"/>
      <c r="U7" s="323"/>
      <c r="V7" s="324"/>
      <c r="W7" s="322"/>
      <c r="X7" s="323"/>
      <c r="Y7" s="324"/>
      <c r="Z7" s="322"/>
      <c r="AA7" s="323"/>
      <c r="AB7" s="324"/>
      <c r="AC7" s="322"/>
      <c r="AD7" s="323"/>
      <c r="AE7" s="324"/>
      <c r="AF7" s="322"/>
      <c r="AG7" s="323"/>
      <c r="AH7" s="324"/>
      <c r="AI7" s="322"/>
      <c r="AJ7" s="323"/>
      <c r="AK7" s="324"/>
      <c r="AL7" s="322"/>
      <c r="AM7" s="323"/>
      <c r="AN7" s="324"/>
      <c r="AO7" s="322"/>
      <c r="AP7" s="323"/>
      <c r="AQ7" s="324"/>
      <c r="AR7" s="322"/>
      <c r="AS7" s="323"/>
      <c r="AT7" s="324"/>
      <c r="AU7" s="322"/>
      <c r="AV7" s="323"/>
      <c r="AW7" s="324"/>
    </row>
    <row r="8" spans="1:49" s="9" customFormat="1" ht="13.5" hidden="1" customHeight="1" thickBot="1" x14ac:dyDescent="0.25">
      <c r="A8" s="10"/>
      <c r="B8" s="11"/>
      <c r="C8" s="12" t="s">
        <v>18</v>
      </c>
      <c r="D8" s="14">
        <v>58</v>
      </c>
      <c r="E8" s="12" t="s">
        <v>19</v>
      </c>
      <c r="F8" s="12" t="s">
        <v>20</v>
      </c>
      <c r="G8" s="16">
        <v>3300</v>
      </c>
      <c r="H8" s="322"/>
      <c r="I8" s="323"/>
      <c r="J8" s="324"/>
      <c r="K8" s="322"/>
      <c r="L8" s="323"/>
      <c r="M8" s="324"/>
      <c r="N8" s="322"/>
      <c r="O8" s="323"/>
      <c r="P8" s="324"/>
      <c r="Q8" s="322"/>
      <c r="R8" s="323"/>
      <c r="S8" s="324"/>
      <c r="T8" s="322"/>
      <c r="U8" s="323"/>
      <c r="V8" s="324"/>
      <c r="W8" s="322"/>
      <c r="X8" s="323"/>
      <c r="Y8" s="324"/>
      <c r="Z8" s="322"/>
      <c r="AA8" s="323"/>
      <c r="AB8" s="324"/>
      <c r="AC8" s="322"/>
      <c r="AD8" s="323"/>
      <c r="AE8" s="324"/>
      <c r="AF8" s="322"/>
      <c r="AG8" s="323"/>
      <c r="AH8" s="324"/>
      <c r="AI8" s="322"/>
      <c r="AJ8" s="323"/>
      <c r="AK8" s="324"/>
      <c r="AL8" s="322"/>
      <c r="AM8" s="323"/>
      <c r="AN8" s="324"/>
      <c r="AO8" s="322"/>
      <c r="AP8" s="323"/>
      <c r="AQ8" s="324"/>
      <c r="AR8" s="322"/>
      <c r="AS8" s="323"/>
      <c r="AT8" s="324"/>
      <c r="AU8" s="322"/>
      <c r="AV8" s="323"/>
      <c r="AW8" s="324"/>
    </row>
    <row r="9" spans="1:49" s="9" customFormat="1" ht="13.5" hidden="1" customHeight="1" thickBot="1" x14ac:dyDescent="0.25">
      <c r="A9" s="17"/>
      <c r="B9" s="11"/>
      <c r="C9" s="12" t="s">
        <v>21</v>
      </c>
      <c r="D9" s="18">
        <v>60</v>
      </c>
      <c r="E9" s="12" t="s">
        <v>22</v>
      </c>
      <c r="F9" s="12" t="s">
        <v>23</v>
      </c>
      <c r="G9" s="13"/>
      <c r="H9" s="322"/>
      <c r="I9" s="323"/>
      <c r="J9" s="324"/>
      <c r="K9" s="322"/>
      <c r="L9" s="323"/>
      <c r="M9" s="324"/>
      <c r="N9" s="322"/>
      <c r="O9" s="323"/>
      <c r="P9" s="324"/>
      <c r="Q9" s="322"/>
      <c r="R9" s="323"/>
      <c r="S9" s="324"/>
      <c r="T9" s="322"/>
      <c r="U9" s="323"/>
      <c r="V9" s="324"/>
      <c r="W9" s="322"/>
      <c r="X9" s="323"/>
      <c r="Y9" s="324"/>
      <c r="Z9" s="322"/>
      <c r="AA9" s="323"/>
      <c r="AB9" s="324"/>
      <c r="AC9" s="322"/>
      <c r="AD9" s="323"/>
      <c r="AE9" s="324"/>
      <c r="AF9" s="322"/>
      <c r="AG9" s="323"/>
      <c r="AH9" s="324"/>
      <c r="AI9" s="322"/>
      <c r="AJ9" s="323"/>
      <c r="AK9" s="324"/>
      <c r="AL9" s="322"/>
      <c r="AM9" s="323"/>
      <c r="AN9" s="324"/>
      <c r="AO9" s="322"/>
      <c r="AP9" s="323"/>
      <c r="AQ9" s="324"/>
      <c r="AR9" s="322"/>
      <c r="AS9" s="323"/>
      <c r="AT9" s="324"/>
      <c r="AU9" s="322"/>
      <c r="AV9" s="323"/>
      <c r="AW9" s="324"/>
    </row>
    <row r="10" spans="1:49" s="9" customFormat="1" ht="13.5" hidden="1" customHeight="1" thickBot="1" x14ac:dyDescent="0.25">
      <c r="A10" s="10"/>
      <c r="B10" s="11"/>
      <c r="C10" s="12" t="s">
        <v>24</v>
      </c>
      <c r="D10" s="13">
        <v>15</v>
      </c>
      <c r="E10" s="12" t="s">
        <v>25</v>
      </c>
      <c r="F10" s="12" t="s">
        <v>26</v>
      </c>
      <c r="G10" s="14"/>
      <c r="H10" s="322"/>
      <c r="I10" s="323"/>
      <c r="J10" s="324"/>
      <c r="K10" s="322"/>
      <c r="L10" s="323"/>
      <c r="M10" s="324"/>
      <c r="N10" s="322"/>
      <c r="O10" s="323"/>
      <c r="P10" s="324"/>
      <c r="Q10" s="322"/>
      <c r="R10" s="323"/>
      <c r="S10" s="324"/>
      <c r="T10" s="322"/>
      <c r="U10" s="323"/>
      <c r="V10" s="324"/>
      <c r="W10" s="322"/>
      <c r="X10" s="323"/>
      <c r="Y10" s="324"/>
      <c r="Z10" s="322"/>
      <c r="AA10" s="323"/>
      <c r="AB10" s="324"/>
      <c r="AC10" s="322"/>
      <c r="AD10" s="323"/>
      <c r="AE10" s="324"/>
      <c r="AF10" s="322"/>
      <c r="AG10" s="323"/>
      <c r="AH10" s="324"/>
      <c r="AI10" s="322"/>
      <c r="AJ10" s="323"/>
      <c r="AK10" s="324"/>
      <c r="AL10" s="322"/>
      <c r="AM10" s="323"/>
      <c r="AN10" s="324"/>
      <c r="AO10" s="322"/>
      <c r="AP10" s="323"/>
      <c r="AQ10" s="324"/>
      <c r="AR10" s="322"/>
      <c r="AS10" s="323"/>
      <c r="AT10" s="324"/>
      <c r="AU10" s="322"/>
      <c r="AV10" s="323"/>
      <c r="AW10" s="324"/>
    </row>
    <row r="11" spans="1:49" s="9" customFormat="1" ht="13.5" hidden="1" customHeight="1" thickBot="1" x14ac:dyDescent="0.25">
      <c r="A11" s="19" t="s">
        <v>27</v>
      </c>
      <c r="B11" s="20"/>
      <c r="C11" s="55" t="s">
        <v>28</v>
      </c>
      <c r="D11" s="382" t="s">
        <v>29</v>
      </c>
      <c r="E11" s="383"/>
      <c r="F11" s="384"/>
      <c r="G11" s="241"/>
      <c r="H11" s="325"/>
      <c r="I11" s="326"/>
      <c r="J11" s="327"/>
      <c r="K11" s="325"/>
      <c r="L11" s="326"/>
      <c r="M11" s="327"/>
      <c r="N11" s="325"/>
      <c r="O11" s="326"/>
      <c r="P11" s="327"/>
      <c r="Q11" s="325"/>
      <c r="R11" s="326"/>
      <c r="S11" s="327"/>
      <c r="T11" s="325"/>
      <c r="U11" s="326"/>
      <c r="V11" s="327"/>
      <c r="W11" s="325"/>
      <c r="X11" s="326"/>
      <c r="Y11" s="327"/>
      <c r="Z11" s="325"/>
      <c r="AA11" s="326"/>
      <c r="AB11" s="327"/>
      <c r="AC11" s="325"/>
      <c r="AD11" s="326"/>
      <c r="AE11" s="327"/>
      <c r="AF11" s="325"/>
      <c r="AG11" s="326"/>
      <c r="AH11" s="327"/>
      <c r="AI11" s="325"/>
      <c r="AJ11" s="326"/>
      <c r="AK11" s="327"/>
      <c r="AL11" s="325"/>
      <c r="AM11" s="326"/>
      <c r="AN11" s="327"/>
      <c r="AO11" s="325"/>
      <c r="AP11" s="326"/>
      <c r="AQ11" s="327"/>
      <c r="AR11" s="325"/>
      <c r="AS11" s="326"/>
      <c r="AT11" s="327"/>
      <c r="AU11" s="325"/>
      <c r="AV11" s="326"/>
      <c r="AW11" s="327"/>
    </row>
    <row r="12" spans="1:49" s="9" customFormat="1" ht="24.95" customHeight="1" x14ac:dyDescent="0.2">
      <c r="A12" s="370" t="s">
        <v>64</v>
      </c>
      <c r="B12" s="373" t="s">
        <v>92</v>
      </c>
      <c r="C12" s="94" t="s">
        <v>45</v>
      </c>
      <c r="D12" s="36">
        <v>15</v>
      </c>
      <c r="E12" s="37">
        <v>42750</v>
      </c>
      <c r="F12" s="37">
        <f>E12+D12</f>
        <v>42765</v>
      </c>
      <c r="G12" s="237"/>
      <c r="H12" s="328"/>
      <c r="I12" s="329"/>
      <c r="J12" s="330"/>
      <c r="K12" s="328"/>
      <c r="L12" s="329"/>
      <c r="M12" s="330"/>
      <c r="N12" s="328"/>
      <c r="O12" s="329"/>
      <c r="P12" s="330"/>
      <c r="Q12" s="328"/>
      <c r="R12" s="329"/>
      <c r="S12" s="330"/>
      <c r="T12" s="60"/>
      <c r="U12" s="62"/>
      <c r="V12" s="63"/>
      <c r="W12" s="64"/>
      <c r="X12" s="62"/>
      <c r="Y12" s="40"/>
      <c r="Z12" s="328"/>
      <c r="AA12" s="329"/>
      <c r="AB12" s="330"/>
      <c r="AC12" s="328"/>
      <c r="AD12" s="329"/>
      <c r="AE12" s="330"/>
      <c r="AF12" s="328"/>
      <c r="AG12" s="329"/>
      <c r="AH12" s="330"/>
      <c r="AI12" s="328"/>
      <c r="AJ12" s="329"/>
      <c r="AK12" s="330"/>
      <c r="AL12" s="328"/>
      <c r="AM12" s="329"/>
      <c r="AN12" s="330"/>
      <c r="AO12" s="328"/>
      <c r="AP12" s="329"/>
      <c r="AQ12" s="330"/>
      <c r="AR12" s="328"/>
      <c r="AS12" s="329"/>
      <c r="AT12" s="330"/>
      <c r="AU12" s="328"/>
      <c r="AV12" s="329"/>
      <c r="AW12" s="330"/>
    </row>
    <row r="13" spans="1:49" s="9" customFormat="1" ht="24.95" customHeight="1" x14ac:dyDescent="0.2">
      <c r="A13" s="371"/>
      <c r="B13" s="374"/>
      <c r="C13" s="95" t="s">
        <v>49</v>
      </c>
      <c r="D13" s="24">
        <v>15</v>
      </c>
      <c r="E13" s="25">
        <f>F12+1</f>
        <v>42766</v>
      </c>
      <c r="F13" s="25">
        <f>E13+D13</f>
        <v>42781</v>
      </c>
      <c r="G13" s="38"/>
      <c r="H13" s="331"/>
      <c r="I13" s="332"/>
      <c r="J13" s="333"/>
      <c r="K13" s="331"/>
      <c r="L13" s="332"/>
      <c r="M13" s="333"/>
      <c r="N13" s="331"/>
      <c r="O13" s="332"/>
      <c r="P13" s="333"/>
      <c r="Q13" s="331"/>
      <c r="R13" s="332"/>
      <c r="S13" s="333"/>
      <c r="T13" s="61"/>
      <c r="U13" s="65"/>
      <c r="V13" s="66"/>
      <c r="W13" s="67"/>
      <c r="X13" s="65"/>
      <c r="Y13" s="31"/>
      <c r="Z13" s="331"/>
      <c r="AA13" s="332"/>
      <c r="AB13" s="333"/>
      <c r="AC13" s="331"/>
      <c r="AD13" s="332"/>
      <c r="AE13" s="333"/>
      <c r="AF13" s="331"/>
      <c r="AG13" s="332"/>
      <c r="AH13" s="333"/>
      <c r="AI13" s="331"/>
      <c r="AJ13" s="332"/>
      <c r="AK13" s="333"/>
      <c r="AL13" s="331"/>
      <c r="AM13" s="332"/>
      <c r="AN13" s="333"/>
      <c r="AO13" s="331"/>
      <c r="AP13" s="332"/>
      <c r="AQ13" s="333"/>
      <c r="AR13" s="331"/>
      <c r="AS13" s="332"/>
      <c r="AT13" s="333"/>
      <c r="AU13" s="331"/>
      <c r="AV13" s="332"/>
      <c r="AW13" s="333"/>
    </row>
    <row r="14" spans="1:49" s="9" customFormat="1" ht="29.25" customHeight="1" thickBot="1" x14ac:dyDescent="0.25">
      <c r="A14" s="371"/>
      <c r="B14" s="374"/>
      <c r="C14" s="218" t="s">
        <v>159</v>
      </c>
      <c r="D14" s="45">
        <v>44</v>
      </c>
      <c r="E14" s="46">
        <f>F13+1</f>
        <v>42782</v>
      </c>
      <c r="F14" s="25">
        <f t="shared" ref="F14" si="0">E14+D14</f>
        <v>42826</v>
      </c>
      <c r="G14" s="47">
        <v>900</v>
      </c>
      <c r="H14" s="388"/>
      <c r="I14" s="389"/>
      <c r="J14" s="390"/>
      <c r="K14" s="388"/>
      <c r="L14" s="389"/>
      <c r="M14" s="390"/>
      <c r="N14" s="388"/>
      <c r="O14" s="389"/>
      <c r="P14" s="390"/>
      <c r="Q14" s="388"/>
      <c r="R14" s="389"/>
      <c r="S14" s="390"/>
      <c r="T14" s="71"/>
      <c r="U14" s="72"/>
      <c r="V14" s="73"/>
      <c r="W14" s="74"/>
      <c r="X14" s="72"/>
      <c r="Y14" s="39"/>
      <c r="Z14" s="388"/>
      <c r="AA14" s="389"/>
      <c r="AB14" s="390"/>
      <c r="AC14" s="388"/>
      <c r="AD14" s="389"/>
      <c r="AE14" s="390"/>
      <c r="AF14" s="388"/>
      <c r="AG14" s="389"/>
      <c r="AH14" s="390"/>
      <c r="AI14" s="388"/>
      <c r="AJ14" s="389"/>
      <c r="AK14" s="390"/>
      <c r="AL14" s="388"/>
      <c r="AM14" s="389"/>
      <c r="AN14" s="390"/>
      <c r="AO14" s="388"/>
      <c r="AP14" s="389"/>
      <c r="AQ14" s="390"/>
      <c r="AR14" s="388"/>
      <c r="AS14" s="389"/>
      <c r="AT14" s="390"/>
      <c r="AU14" s="388"/>
      <c r="AV14" s="389"/>
      <c r="AW14" s="390"/>
    </row>
    <row r="15" spans="1:49" s="9" customFormat="1" ht="24.95" customHeight="1" thickBot="1" x14ac:dyDescent="0.25">
      <c r="A15" s="371"/>
      <c r="B15" s="374"/>
      <c r="C15" s="95" t="s">
        <v>160</v>
      </c>
      <c r="D15" s="42">
        <v>10</v>
      </c>
      <c r="E15" s="43">
        <f>F14+1</f>
        <v>42827</v>
      </c>
      <c r="F15" s="43">
        <f>E15+D15</f>
        <v>42837</v>
      </c>
      <c r="G15" s="44"/>
      <c r="H15" s="385"/>
      <c r="I15" s="386"/>
      <c r="J15" s="387"/>
      <c r="K15" s="385"/>
      <c r="L15" s="386"/>
      <c r="M15" s="387"/>
      <c r="N15" s="385"/>
      <c r="O15" s="386"/>
      <c r="P15" s="387"/>
      <c r="Q15" s="385"/>
      <c r="R15" s="386"/>
      <c r="S15" s="387"/>
      <c r="T15" s="88"/>
      <c r="U15" s="89"/>
      <c r="V15" s="90"/>
      <c r="W15" s="91"/>
      <c r="X15" s="89"/>
      <c r="Y15" s="92"/>
      <c r="Z15" s="385"/>
      <c r="AA15" s="386"/>
      <c r="AB15" s="387"/>
      <c r="AC15" s="385"/>
      <c r="AD15" s="386"/>
      <c r="AE15" s="387"/>
      <c r="AF15" s="385"/>
      <c r="AG15" s="386"/>
      <c r="AH15" s="387"/>
      <c r="AI15" s="385"/>
      <c r="AJ15" s="386"/>
      <c r="AK15" s="387"/>
      <c r="AL15" s="385"/>
      <c r="AM15" s="386"/>
      <c r="AN15" s="387"/>
      <c r="AO15" s="385"/>
      <c r="AP15" s="386"/>
      <c r="AQ15" s="387"/>
      <c r="AR15" s="385"/>
      <c r="AS15" s="386"/>
      <c r="AT15" s="387"/>
      <c r="AU15" s="385"/>
      <c r="AV15" s="386"/>
      <c r="AW15" s="387"/>
    </row>
    <row r="16" spans="1:49" s="9" customFormat="1" ht="24.95" customHeight="1" thickBot="1" x14ac:dyDescent="0.25">
      <c r="A16" s="371"/>
      <c r="B16" s="374"/>
      <c r="C16" s="95" t="s">
        <v>140</v>
      </c>
      <c r="D16" s="42">
        <v>60</v>
      </c>
      <c r="E16" s="43">
        <f t="shared" ref="E16:E19" si="1">F15+1</f>
        <v>42838</v>
      </c>
      <c r="F16" s="43">
        <f>E16+D16</f>
        <v>42898</v>
      </c>
      <c r="G16" s="44"/>
      <c r="H16" s="238"/>
      <c r="I16" s="239"/>
      <c r="J16" s="240"/>
      <c r="K16" s="238"/>
      <c r="L16" s="239"/>
      <c r="M16" s="239"/>
      <c r="N16" s="238"/>
      <c r="O16" s="239"/>
      <c r="P16" s="240"/>
      <c r="Q16" s="239"/>
      <c r="R16" s="239"/>
      <c r="S16" s="240"/>
      <c r="T16" s="88"/>
      <c r="U16" s="89"/>
      <c r="V16" s="90"/>
      <c r="W16" s="91"/>
      <c r="X16" s="89"/>
      <c r="Y16" s="92"/>
      <c r="Z16" s="238"/>
      <c r="AA16" s="239"/>
      <c r="AB16" s="240"/>
      <c r="AC16" s="238"/>
      <c r="AD16" s="239"/>
      <c r="AE16" s="240"/>
      <c r="AF16" s="238"/>
      <c r="AG16" s="239"/>
      <c r="AH16" s="240"/>
      <c r="AI16" s="238"/>
      <c r="AJ16" s="239"/>
      <c r="AK16" s="240"/>
      <c r="AL16" s="238"/>
      <c r="AM16" s="239"/>
      <c r="AN16" s="240"/>
      <c r="AO16" s="238"/>
      <c r="AP16" s="239"/>
      <c r="AQ16" s="240"/>
      <c r="AR16" s="238"/>
      <c r="AS16" s="239"/>
      <c r="AT16" s="240"/>
      <c r="AU16" s="238"/>
      <c r="AV16" s="239"/>
      <c r="AW16" s="240"/>
    </row>
    <row r="17" spans="1:49" s="9" customFormat="1" ht="24.95" customHeight="1" thickBot="1" x14ac:dyDescent="0.25">
      <c r="A17" s="371"/>
      <c r="B17" s="374"/>
      <c r="C17" s="95" t="s">
        <v>122</v>
      </c>
      <c r="D17" s="42">
        <v>10</v>
      </c>
      <c r="E17" s="43">
        <f t="shared" si="1"/>
        <v>42899</v>
      </c>
      <c r="F17" s="43">
        <f>E17+D17</f>
        <v>42909</v>
      </c>
      <c r="G17" s="44"/>
      <c r="H17" s="238"/>
      <c r="I17" s="239"/>
      <c r="J17" s="240"/>
      <c r="K17" s="238"/>
      <c r="L17" s="239"/>
      <c r="M17" s="239"/>
      <c r="N17" s="238"/>
      <c r="O17" s="239"/>
      <c r="P17" s="240"/>
      <c r="Q17" s="239"/>
      <c r="R17" s="239"/>
      <c r="S17" s="240"/>
      <c r="T17" s="88"/>
      <c r="U17" s="89"/>
      <c r="V17" s="90"/>
      <c r="W17" s="91"/>
      <c r="X17" s="89"/>
      <c r="Y17" s="92"/>
      <c r="Z17" s="238"/>
      <c r="AA17" s="239"/>
      <c r="AB17" s="240"/>
      <c r="AC17" s="238"/>
      <c r="AD17" s="239"/>
      <c r="AE17" s="240"/>
      <c r="AF17" s="238"/>
      <c r="AG17" s="239"/>
      <c r="AH17" s="240"/>
      <c r="AI17" s="238"/>
      <c r="AJ17" s="239"/>
      <c r="AK17" s="240"/>
      <c r="AL17" s="238"/>
      <c r="AM17" s="239"/>
      <c r="AN17" s="240"/>
      <c r="AO17" s="238"/>
      <c r="AP17" s="239"/>
      <c r="AQ17" s="240"/>
      <c r="AR17" s="238"/>
      <c r="AS17" s="239"/>
      <c r="AT17" s="240"/>
      <c r="AU17" s="238"/>
      <c r="AV17" s="239"/>
      <c r="AW17" s="240"/>
    </row>
    <row r="18" spans="1:49" s="9" customFormat="1" ht="24.95" customHeight="1" thickBot="1" x14ac:dyDescent="0.25">
      <c r="A18" s="371"/>
      <c r="B18" s="374"/>
      <c r="C18" s="95" t="s">
        <v>94</v>
      </c>
      <c r="D18" s="42">
        <v>42</v>
      </c>
      <c r="E18" s="43">
        <f t="shared" si="1"/>
        <v>42910</v>
      </c>
      <c r="F18" s="43">
        <f>E18+D18</f>
        <v>42952</v>
      </c>
      <c r="G18" s="44"/>
      <c r="H18" s="233"/>
      <c r="I18" s="234"/>
      <c r="J18" s="235"/>
      <c r="K18" s="233"/>
      <c r="L18" s="234"/>
      <c r="M18" s="234"/>
      <c r="N18" s="233"/>
      <c r="O18" s="234"/>
      <c r="P18" s="235"/>
      <c r="Q18" s="234"/>
      <c r="R18" s="234"/>
      <c r="S18" s="235"/>
      <c r="T18" s="84"/>
      <c r="U18" s="85"/>
      <c r="V18" s="86"/>
      <c r="W18" s="87"/>
      <c r="X18" s="85"/>
      <c r="Y18" s="54"/>
      <c r="Z18" s="233"/>
      <c r="AA18" s="234"/>
      <c r="AB18" s="235"/>
      <c r="AC18" s="233"/>
      <c r="AD18" s="234"/>
      <c r="AE18" s="235"/>
      <c r="AF18" s="233"/>
      <c r="AG18" s="234"/>
      <c r="AH18" s="235"/>
      <c r="AI18" s="233"/>
      <c r="AJ18" s="234"/>
      <c r="AK18" s="235"/>
      <c r="AL18" s="233"/>
      <c r="AM18" s="234"/>
      <c r="AN18" s="235"/>
      <c r="AO18" s="233"/>
      <c r="AP18" s="234"/>
      <c r="AQ18" s="235"/>
      <c r="AR18" s="233"/>
      <c r="AS18" s="234"/>
      <c r="AT18" s="235"/>
      <c r="AU18" s="233"/>
      <c r="AV18" s="234"/>
      <c r="AW18" s="235"/>
    </row>
    <row r="19" spans="1:49" s="9" customFormat="1" ht="24.95" customHeight="1" thickBot="1" x14ac:dyDescent="0.25">
      <c r="A19" s="371"/>
      <c r="B19" s="374"/>
      <c r="C19" s="95" t="s">
        <v>113</v>
      </c>
      <c r="D19" s="42">
        <v>10</v>
      </c>
      <c r="E19" s="43">
        <f t="shared" si="1"/>
        <v>42953</v>
      </c>
      <c r="F19" s="43">
        <f>E19+D19</f>
        <v>42963</v>
      </c>
      <c r="G19" s="41"/>
      <c r="H19" s="238"/>
      <c r="I19" s="239"/>
      <c r="J19" s="240"/>
      <c r="K19" s="238"/>
      <c r="L19" s="239"/>
      <c r="M19" s="239"/>
      <c r="N19" s="238"/>
      <c r="O19" s="239"/>
      <c r="P19" s="240"/>
      <c r="Q19" s="239"/>
      <c r="R19" s="239"/>
      <c r="S19" s="240"/>
      <c r="T19" s="238"/>
      <c r="U19" s="75"/>
      <c r="V19" s="76"/>
      <c r="W19" s="77"/>
      <c r="X19" s="75"/>
      <c r="Y19" s="240"/>
      <c r="Z19" s="238"/>
      <c r="AA19" s="239"/>
      <c r="AB19" s="240"/>
      <c r="AC19" s="238"/>
      <c r="AD19" s="239"/>
      <c r="AE19" s="240"/>
      <c r="AF19" s="238"/>
      <c r="AG19" s="239"/>
      <c r="AH19" s="240"/>
      <c r="AI19" s="238"/>
      <c r="AJ19" s="239"/>
      <c r="AK19" s="240"/>
      <c r="AL19" s="238"/>
      <c r="AM19" s="239"/>
      <c r="AN19" s="240"/>
      <c r="AO19" s="238"/>
      <c r="AP19" s="239"/>
      <c r="AQ19" s="240"/>
      <c r="AR19" s="238"/>
      <c r="AS19" s="239"/>
      <c r="AT19" s="240"/>
      <c r="AU19" s="238"/>
      <c r="AV19" s="239"/>
      <c r="AW19" s="240"/>
    </row>
    <row r="20" spans="1:49" s="9" customFormat="1" ht="24.95" customHeight="1" thickBot="1" x14ac:dyDescent="0.25">
      <c r="A20" s="371"/>
      <c r="B20" s="374"/>
      <c r="C20" s="95" t="s">
        <v>114</v>
      </c>
      <c r="D20" s="42">
        <f>F20-E20</f>
        <v>151</v>
      </c>
      <c r="E20" s="43">
        <f>F19+1</f>
        <v>42964</v>
      </c>
      <c r="F20" s="43">
        <v>43115</v>
      </c>
      <c r="G20" s="41"/>
      <c r="H20" s="238"/>
      <c r="I20" s="239"/>
      <c r="J20" s="240"/>
      <c r="K20" s="238"/>
      <c r="L20" s="239"/>
      <c r="M20" s="239"/>
      <c r="N20" s="32"/>
      <c r="O20" s="33"/>
      <c r="P20" s="34"/>
      <c r="Q20" s="239"/>
      <c r="R20" s="239"/>
      <c r="S20" s="240"/>
      <c r="T20" s="238"/>
      <c r="U20" s="75"/>
      <c r="V20" s="76"/>
      <c r="W20" s="77"/>
      <c r="X20" s="75"/>
      <c r="Y20" s="240"/>
      <c r="Z20" s="238"/>
      <c r="AA20" s="239"/>
      <c r="AB20" s="240"/>
      <c r="AC20" s="238"/>
      <c r="AD20" s="239"/>
      <c r="AE20" s="240"/>
      <c r="AF20" s="238"/>
      <c r="AG20" s="239"/>
      <c r="AH20" s="240"/>
      <c r="AI20" s="238"/>
      <c r="AJ20" s="239"/>
      <c r="AK20" s="240"/>
      <c r="AL20" s="238"/>
      <c r="AM20" s="239"/>
      <c r="AN20" s="240"/>
      <c r="AO20" s="238"/>
      <c r="AP20" s="239"/>
      <c r="AQ20" s="240"/>
      <c r="AR20" s="238"/>
      <c r="AS20" s="239"/>
      <c r="AT20" s="240"/>
      <c r="AU20" s="238"/>
      <c r="AV20" s="239"/>
      <c r="AW20" s="240"/>
    </row>
    <row r="21" spans="1:49" s="9" customFormat="1" ht="24.95" customHeight="1" thickBot="1" x14ac:dyDescent="0.25">
      <c r="A21" s="371"/>
      <c r="B21" s="374"/>
      <c r="C21" s="95" t="s">
        <v>61</v>
      </c>
      <c r="D21" s="42">
        <v>20</v>
      </c>
      <c r="E21" s="43">
        <f>F20+1</f>
        <v>43116</v>
      </c>
      <c r="F21" s="43">
        <f>D21+E21</f>
        <v>43136</v>
      </c>
      <c r="G21" s="41"/>
      <c r="H21" s="238"/>
      <c r="I21" s="239"/>
      <c r="J21" s="240"/>
      <c r="K21" s="238"/>
      <c r="L21" s="239"/>
      <c r="M21" s="240"/>
      <c r="N21" s="32"/>
      <c r="O21" s="33"/>
      <c r="P21" s="34"/>
      <c r="Q21" s="238"/>
      <c r="R21" s="239"/>
      <c r="S21" s="240"/>
      <c r="T21" s="238"/>
      <c r="U21" s="75"/>
      <c r="V21" s="76"/>
      <c r="W21" s="77"/>
      <c r="X21" s="75"/>
      <c r="Y21" s="240"/>
      <c r="Z21" s="238"/>
      <c r="AA21" s="239"/>
      <c r="AB21" s="240"/>
      <c r="AC21" s="238"/>
      <c r="AD21" s="239"/>
      <c r="AE21" s="240"/>
      <c r="AF21" s="238"/>
      <c r="AG21" s="239"/>
      <c r="AH21" s="240"/>
      <c r="AI21" s="238"/>
      <c r="AJ21" s="239"/>
      <c r="AK21" s="240"/>
      <c r="AL21" s="238"/>
      <c r="AM21" s="239"/>
      <c r="AN21" s="240"/>
      <c r="AO21" s="238"/>
      <c r="AP21" s="239"/>
      <c r="AQ21" s="240"/>
      <c r="AR21" s="238"/>
      <c r="AS21" s="239"/>
      <c r="AT21" s="240"/>
      <c r="AU21" s="238"/>
      <c r="AV21" s="239"/>
      <c r="AW21" s="240"/>
    </row>
    <row r="22" spans="1:49" s="9" customFormat="1" ht="24.95" customHeight="1" thickBot="1" x14ac:dyDescent="0.25">
      <c r="A22" s="371"/>
      <c r="B22" s="374"/>
      <c r="C22" s="95" t="s">
        <v>47</v>
      </c>
      <c r="D22" s="42">
        <v>12</v>
      </c>
      <c r="E22" s="43">
        <f>F22-D22</f>
        <v>43124</v>
      </c>
      <c r="F22" s="43">
        <f>F21</f>
        <v>43136</v>
      </c>
      <c r="G22" s="41"/>
      <c r="H22" s="238"/>
      <c r="I22" s="239"/>
      <c r="J22" s="240"/>
      <c r="K22" s="238"/>
      <c r="L22" s="239"/>
      <c r="M22" s="240"/>
      <c r="N22" s="238"/>
      <c r="O22" s="239"/>
      <c r="P22" s="240"/>
      <c r="Q22" s="238"/>
      <c r="R22" s="239"/>
      <c r="S22" s="240"/>
      <c r="T22" s="238"/>
      <c r="U22" s="75"/>
      <c r="V22" s="76"/>
      <c r="W22" s="77"/>
      <c r="X22" s="75"/>
      <c r="Y22" s="240"/>
      <c r="Z22" s="238"/>
      <c r="AA22" s="239"/>
      <c r="AB22" s="240"/>
      <c r="AC22" s="238"/>
      <c r="AD22" s="239"/>
      <c r="AE22" s="240"/>
      <c r="AF22" s="238"/>
      <c r="AG22" s="239"/>
      <c r="AH22" s="240"/>
      <c r="AI22" s="238"/>
      <c r="AJ22" s="239"/>
      <c r="AK22" s="240"/>
      <c r="AL22" s="238"/>
      <c r="AM22" s="239"/>
      <c r="AN22" s="240"/>
      <c r="AO22" s="238"/>
      <c r="AP22" s="239"/>
      <c r="AQ22" s="240"/>
      <c r="AR22" s="238"/>
      <c r="AS22" s="239"/>
      <c r="AT22" s="240"/>
      <c r="AU22" s="238"/>
      <c r="AV22" s="239"/>
      <c r="AW22" s="240"/>
    </row>
    <row r="23" spans="1:49" s="9" customFormat="1" ht="24.95" customHeight="1" thickBot="1" x14ac:dyDescent="0.25">
      <c r="A23" s="371"/>
      <c r="B23" s="374"/>
      <c r="C23" s="95" t="s">
        <v>105</v>
      </c>
      <c r="D23" s="42">
        <v>4</v>
      </c>
      <c r="E23" s="43">
        <f>F19+1</f>
        <v>42964</v>
      </c>
      <c r="F23" s="43">
        <f>E23+D23</f>
        <v>42968</v>
      </c>
      <c r="G23" s="41"/>
      <c r="H23" s="238"/>
      <c r="I23" s="239"/>
      <c r="J23" s="240"/>
      <c r="K23" s="238"/>
      <c r="L23" s="239"/>
      <c r="M23" s="240"/>
      <c r="N23" s="238"/>
      <c r="O23" s="239"/>
      <c r="P23" s="240"/>
      <c r="Q23" s="238"/>
      <c r="R23" s="239"/>
      <c r="S23" s="240"/>
      <c r="T23" s="238"/>
      <c r="U23" s="75"/>
      <c r="V23" s="76"/>
      <c r="W23" s="77"/>
      <c r="X23" s="75"/>
      <c r="Y23" s="240"/>
      <c r="Z23" s="238"/>
      <c r="AA23" s="239"/>
      <c r="AB23" s="240"/>
      <c r="AC23" s="238"/>
      <c r="AD23" s="239"/>
      <c r="AE23" s="240"/>
      <c r="AF23" s="238"/>
      <c r="AG23" s="239"/>
      <c r="AH23" s="240"/>
      <c r="AI23" s="238"/>
      <c r="AJ23" s="239"/>
      <c r="AK23" s="240"/>
      <c r="AL23" s="238"/>
      <c r="AM23" s="239"/>
      <c r="AN23" s="240"/>
      <c r="AO23" s="238"/>
      <c r="AP23" s="239"/>
      <c r="AQ23" s="240"/>
      <c r="AR23" s="238"/>
      <c r="AS23" s="239"/>
      <c r="AT23" s="240"/>
      <c r="AU23" s="238"/>
      <c r="AV23" s="239"/>
      <c r="AW23" s="240"/>
    </row>
    <row r="24" spans="1:49" s="9" customFormat="1" ht="24.95" customHeight="1" thickBot="1" x14ac:dyDescent="0.25">
      <c r="A24" s="371"/>
      <c r="B24" s="374"/>
      <c r="C24" s="95" t="s">
        <v>115</v>
      </c>
      <c r="D24" s="42">
        <v>5</v>
      </c>
      <c r="E24" s="43">
        <f>F29+1</f>
        <v>42849</v>
      </c>
      <c r="F24" s="43">
        <f t="shared" ref="F24:F29" si="2">E24+D24</f>
        <v>42854</v>
      </c>
      <c r="G24" s="41"/>
      <c r="H24" s="238"/>
      <c r="I24" s="239"/>
      <c r="J24" s="240"/>
      <c r="K24" s="238"/>
      <c r="L24" s="239"/>
      <c r="M24" s="240"/>
      <c r="N24" s="238"/>
      <c r="O24" s="239"/>
      <c r="P24" s="240"/>
      <c r="Q24" s="238"/>
      <c r="R24" s="239"/>
      <c r="S24" s="240"/>
      <c r="T24" s="238"/>
      <c r="U24" s="75"/>
      <c r="V24" s="76"/>
      <c r="W24" s="77"/>
      <c r="X24" s="75"/>
      <c r="Y24" s="240"/>
      <c r="Z24" s="238"/>
      <c r="AA24" s="239"/>
      <c r="AB24" s="240"/>
      <c r="AC24" s="238"/>
      <c r="AD24" s="239"/>
      <c r="AE24" s="240"/>
      <c r="AF24" s="238"/>
      <c r="AG24" s="239"/>
      <c r="AH24" s="240"/>
      <c r="AI24" s="238"/>
      <c r="AJ24" s="239"/>
      <c r="AK24" s="240"/>
      <c r="AL24" s="238"/>
      <c r="AM24" s="239"/>
      <c r="AN24" s="240"/>
      <c r="AO24" s="238"/>
      <c r="AP24" s="239"/>
      <c r="AQ24" s="240"/>
      <c r="AR24" s="238"/>
      <c r="AS24" s="239"/>
      <c r="AT24" s="240"/>
      <c r="AU24" s="238"/>
      <c r="AV24" s="239"/>
      <c r="AW24" s="240"/>
    </row>
    <row r="25" spans="1:49" s="9" customFormat="1" ht="24.95" customHeight="1" thickBot="1" x14ac:dyDescent="0.25">
      <c r="A25" s="371"/>
      <c r="B25" s="374"/>
      <c r="C25" s="95" t="s">
        <v>116</v>
      </c>
      <c r="D25" s="42">
        <v>5</v>
      </c>
      <c r="E25" s="43">
        <f>F34+1</f>
        <v>43143</v>
      </c>
      <c r="F25" s="43">
        <f t="shared" si="2"/>
        <v>43148</v>
      </c>
      <c r="G25" s="41"/>
      <c r="H25" s="238"/>
      <c r="I25" s="239"/>
      <c r="J25" s="240"/>
      <c r="K25" s="238"/>
      <c r="L25" s="239"/>
      <c r="M25" s="240"/>
      <c r="N25" s="238"/>
      <c r="O25" s="239"/>
      <c r="P25" s="240"/>
      <c r="Q25" s="238"/>
      <c r="R25" s="239"/>
      <c r="S25" s="240"/>
      <c r="T25" s="238"/>
      <c r="U25" s="75"/>
      <c r="V25" s="76"/>
      <c r="W25" s="77"/>
      <c r="X25" s="75"/>
      <c r="Y25" s="240"/>
      <c r="Z25" s="238"/>
      <c r="AA25" s="239"/>
      <c r="AB25" s="240"/>
      <c r="AC25" s="238"/>
      <c r="AD25" s="239"/>
      <c r="AE25" s="240"/>
      <c r="AF25" s="238"/>
      <c r="AG25" s="239"/>
      <c r="AH25" s="240"/>
      <c r="AI25" s="238"/>
      <c r="AJ25" s="239"/>
      <c r="AK25" s="240"/>
      <c r="AL25" s="238"/>
      <c r="AM25" s="239"/>
      <c r="AN25" s="240"/>
      <c r="AO25" s="238"/>
      <c r="AP25" s="239"/>
      <c r="AQ25" s="240"/>
      <c r="AR25" s="238"/>
      <c r="AS25" s="239"/>
      <c r="AT25" s="240"/>
      <c r="AU25" s="238"/>
      <c r="AV25" s="239"/>
      <c r="AW25" s="240"/>
    </row>
    <row r="26" spans="1:49" s="9" customFormat="1" ht="24.95" customHeight="1" thickBot="1" x14ac:dyDescent="0.25">
      <c r="A26" s="371"/>
      <c r="B26" s="374"/>
      <c r="C26" s="95" t="s">
        <v>66</v>
      </c>
      <c r="D26" s="24">
        <v>10</v>
      </c>
      <c r="E26" s="25">
        <v>42815</v>
      </c>
      <c r="F26" s="25">
        <f t="shared" si="2"/>
        <v>42825</v>
      </c>
      <c r="G26" s="41"/>
      <c r="H26" s="238"/>
      <c r="I26" s="239"/>
      <c r="J26" s="240"/>
      <c r="K26" s="238"/>
      <c r="L26" s="239"/>
      <c r="M26" s="240"/>
      <c r="N26" s="238"/>
      <c r="O26" s="239"/>
      <c r="P26" s="240"/>
      <c r="Q26" s="238"/>
      <c r="R26" s="239"/>
      <c r="S26" s="240"/>
      <c r="T26" s="238"/>
      <c r="U26" s="75"/>
      <c r="V26" s="76"/>
      <c r="W26" s="77"/>
      <c r="X26" s="75"/>
      <c r="Y26" s="240"/>
      <c r="Z26" s="238"/>
      <c r="AA26" s="239"/>
      <c r="AB26" s="240"/>
      <c r="AC26" s="238"/>
      <c r="AD26" s="239"/>
      <c r="AE26" s="240"/>
      <c r="AF26" s="238"/>
      <c r="AG26" s="239"/>
      <c r="AH26" s="240"/>
      <c r="AI26" s="238"/>
      <c r="AJ26" s="239"/>
      <c r="AK26" s="240"/>
      <c r="AL26" s="238"/>
      <c r="AM26" s="239"/>
      <c r="AN26" s="240"/>
      <c r="AO26" s="238"/>
      <c r="AP26" s="239"/>
      <c r="AQ26" s="240"/>
      <c r="AR26" s="238"/>
      <c r="AS26" s="239"/>
      <c r="AT26" s="240"/>
      <c r="AU26" s="238"/>
      <c r="AV26" s="239"/>
      <c r="AW26" s="240"/>
    </row>
    <row r="27" spans="1:49" s="9" customFormat="1" ht="24.95" customHeight="1" thickBot="1" x14ac:dyDescent="0.25">
      <c r="A27" s="371"/>
      <c r="B27" s="374"/>
      <c r="C27" s="95" t="s">
        <v>158</v>
      </c>
      <c r="D27" s="24">
        <f>F27-E27</f>
        <v>11</v>
      </c>
      <c r="E27" s="25">
        <f>F26+1</f>
        <v>42826</v>
      </c>
      <c r="F27" s="25">
        <f>F15</f>
        <v>42837</v>
      </c>
      <c r="G27" s="41"/>
      <c r="H27" s="238"/>
      <c r="I27" s="239"/>
      <c r="J27" s="240"/>
      <c r="K27" s="238"/>
      <c r="L27" s="239"/>
      <c r="M27" s="240"/>
      <c r="N27" s="238"/>
      <c r="O27" s="239"/>
      <c r="P27" s="240"/>
      <c r="Q27" s="238"/>
      <c r="R27" s="239"/>
      <c r="S27" s="240"/>
      <c r="T27" s="238"/>
      <c r="U27" s="75"/>
      <c r="V27" s="76"/>
      <c r="W27" s="77"/>
      <c r="X27" s="75"/>
      <c r="Y27" s="240"/>
      <c r="Z27" s="238"/>
      <c r="AA27" s="239"/>
      <c r="AB27" s="240"/>
      <c r="AC27" s="238"/>
      <c r="AD27" s="239"/>
      <c r="AE27" s="240"/>
      <c r="AF27" s="238"/>
      <c r="AG27" s="239"/>
      <c r="AH27" s="240"/>
      <c r="AI27" s="238"/>
      <c r="AJ27" s="239"/>
      <c r="AK27" s="240"/>
      <c r="AL27" s="238"/>
      <c r="AM27" s="239"/>
      <c r="AN27" s="240"/>
      <c r="AO27" s="238"/>
      <c r="AP27" s="239"/>
      <c r="AQ27" s="240"/>
      <c r="AR27" s="238"/>
      <c r="AS27" s="239"/>
      <c r="AT27" s="240"/>
      <c r="AU27" s="238"/>
      <c r="AV27" s="239"/>
      <c r="AW27" s="240"/>
    </row>
    <row r="28" spans="1:49" s="9" customFormat="1" ht="24.95" customHeight="1" thickBot="1" x14ac:dyDescent="0.25">
      <c r="A28" s="371"/>
      <c r="B28" s="374"/>
      <c r="C28" s="95" t="s">
        <v>67</v>
      </c>
      <c r="D28" s="24">
        <v>5</v>
      </c>
      <c r="E28" s="25">
        <f>F15+1</f>
        <v>42838</v>
      </c>
      <c r="F28" s="25">
        <f>E28+D28</f>
        <v>42843</v>
      </c>
      <c r="G28" s="41"/>
      <c r="H28" s="238"/>
      <c r="I28" s="239"/>
      <c r="J28" s="240"/>
      <c r="K28" s="238"/>
      <c r="L28" s="239"/>
      <c r="M28" s="240"/>
      <c r="N28" s="238"/>
      <c r="O28" s="239"/>
      <c r="P28" s="240"/>
      <c r="Q28" s="238"/>
      <c r="R28" s="239"/>
      <c r="S28" s="240"/>
      <c r="T28" s="238"/>
      <c r="U28" s="75"/>
      <c r="V28" s="76"/>
      <c r="W28" s="77"/>
      <c r="X28" s="75"/>
      <c r="Y28" s="240"/>
      <c r="Z28" s="238"/>
      <c r="AA28" s="239"/>
      <c r="AB28" s="240"/>
      <c r="AC28" s="238"/>
      <c r="AD28" s="239"/>
      <c r="AE28" s="240"/>
      <c r="AF28" s="238"/>
      <c r="AG28" s="239"/>
      <c r="AH28" s="240"/>
      <c r="AI28" s="238"/>
      <c r="AJ28" s="239"/>
      <c r="AK28" s="240"/>
      <c r="AL28" s="238"/>
      <c r="AM28" s="239"/>
      <c r="AN28" s="240"/>
      <c r="AO28" s="238"/>
      <c r="AP28" s="239"/>
      <c r="AQ28" s="240"/>
      <c r="AR28" s="238"/>
      <c r="AS28" s="239"/>
      <c r="AT28" s="240"/>
      <c r="AU28" s="238"/>
      <c r="AV28" s="239"/>
      <c r="AW28" s="240"/>
    </row>
    <row r="29" spans="1:49" s="9" customFormat="1" ht="24.95" customHeight="1" thickBot="1" x14ac:dyDescent="0.25">
      <c r="A29" s="371"/>
      <c r="B29" s="374"/>
      <c r="C29" s="95" t="s">
        <v>98</v>
      </c>
      <c r="D29" s="24">
        <v>10</v>
      </c>
      <c r="E29" s="25">
        <f>F27+1</f>
        <v>42838</v>
      </c>
      <c r="F29" s="25">
        <f t="shared" si="2"/>
        <v>42848</v>
      </c>
      <c r="G29" s="41"/>
      <c r="H29" s="238"/>
      <c r="I29" s="239"/>
      <c r="J29" s="240"/>
      <c r="K29" s="238"/>
      <c r="L29" s="239"/>
      <c r="M29" s="240"/>
      <c r="N29" s="238"/>
      <c r="O29" s="239"/>
      <c r="P29" s="240"/>
      <c r="Q29" s="238"/>
      <c r="R29" s="239"/>
      <c r="S29" s="240"/>
      <c r="T29" s="238"/>
      <c r="U29" s="75"/>
      <c r="V29" s="76"/>
      <c r="W29" s="77"/>
      <c r="X29" s="75"/>
      <c r="Y29" s="240"/>
      <c r="Z29" s="238"/>
      <c r="AA29" s="239"/>
      <c r="AB29" s="240"/>
      <c r="AC29" s="238"/>
      <c r="AD29" s="239"/>
      <c r="AE29" s="240"/>
      <c r="AF29" s="238"/>
      <c r="AG29" s="239"/>
      <c r="AH29" s="240"/>
      <c r="AI29" s="238"/>
      <c r="AJ29" s="239"/>
      <c r="AK29" s="240"/>
      <c r="AL29" s="238"/>
      <c r="AM29" s="239"/>
      <c r="AN29" s="240"/>
      <c r="AO29" s="238"/>
      <c r="AP29" s="239"/>
      <c r="AQ29" s="240"/>
      <c r="AR29" s="238"/>
      <c r="AS29" s="239"/>
      <c r="AT29" s="240"/>
      <c r="AU29" s="238"/>
      <c r="AV29" s="239"/>
      <c r="AW29" s="240"/>
    </row>
    <row r="30" spans="1:49" s="9" customFormat="1" ht="24.95" customHeight="1" thickBot="1" x14ac:dyDescent="0.25">
      <c r="A30" s="371"/>
      <c r="B30" s="374"/>
      <c r="C30" s="95" t="s">
        <v>121</v>
      </c>
      <c r="D30" s="24">
        <f>F30-E30</f>
        <v>21</v>
      </c>
      <c r="E30" s="25">
        <f>F29+1</f>
        <v>42849</v>
      </c>
      <c r="F30" s="25">
        <v>42870</v>
      </c>
      <c r="G30" s="41"/>
      <c r="H30" s="238"/>
      <c r="I30" s="239"/>
      <c r="J30" s="240"/>
      <c r="K30" s="238"/>
      <c r="L30" s="239"/>
      <c r="M30" s="240"/>
      <c r="N30" s="238"/>
      <c r="O30" s="239"/>
      <c r="P30" s="240"/>
      <c r="Q30" s="238"/>
      <c r="R30" s="239"/>
      <c r="S30" s="240"/>
      <c r="T30" s="238"/>
      <c r="U30" s="75"/>
      <c r="V30" s="76"/>
      <c r="W30" s="77"/>
      <c r="X30" s="75"/>
      <c r="Y30" s="240"/>
      <c r="Z30" s="238"/>
      <c r="AA30" s="239"/>
      <c r="AB30" s="240"/>
      <c r="AC30" s="238"/>
      <c r="AD30" s="239"/>
      <c r="AE30" s="240"/>
      <c r="AF30" s="238"/>
      <c r="AG30" s="239"/>
      <c r="AH30" s="240"/>
      <c r="AI30" s="238"/>
      <c r="AJ30" s="239"/>
      <c r="AK30" s="240"/>
      <c r="AL30" s="238"/>
      <c r="AM30" s="239"/>
      <c r="AN30" s="240"/>
      <c r="AO30" s="238"/>
      <c r="AP30" s="239"/>
      <c r="AQ30" s="240"/>
      <c r="AR30" s="238"/>
      <c r="AS30" s="239"/>
      <c r="AT30" s="240"/>
      <c r="AU30" s="238"/>
      <c r="AV30" s="239"/>
      <c r="AW30" s="240"/>
    </row>
    <row r="31" spans="1:49" s="9" customFormat="1" ht="24.95" customHeight="1" thickBot="1" x14ac:dyDescent="0.25">
      <c r="A31" s="371"/>
      <c r="B31" s="374"/>
      <c r="C31" s="95" t="s">
        <v>117</v>
      </c>
      <c r="D31" s="24">
        <v>14</v>
      </c>
      <c r="E31" s="25">
        <f>F30+1</f>
        <v>42871</v>
      </c>
      <c r="F31" s="25">
        <f>E31+D31</f>
        <v>42885</v>
      </c>
      <c r="G31" s="41"/>
      <c r="H31" s="32"/>
      <c r="I31" s="33"/>
      <c r="J31" s="34"/>
      <c r="K31" s="32"/>
      <c r="L31" s="33"/>
      <c r="M31" s="34"/>
      <c r="N31" s="32"/>
      <c r="O31" s="33"/>
      <c r="P31" s="34"/>
      <c r="Q31" s="32"/>
      <c r="R31" s="33"/>
      <c r="S31" s="34"/>
      <c r="T31" s="32"/>
      <c r="U31" s="81"/>
      <c r="V31" s="82"/>
      <c r="W31" s="83"/>
      <c r="X31" s="81"/>
      <c r="Y31" s="34"/>
      <c r="Z31" s="32"/>
      <c r="AA31" s="33"/>
      <c r="AB31" s="34"/>
      <c r="AC31" s="32"/>
      <c r="AD31" s="33"/>
      <c r="AE31" s="34"/>
      <c r="AF31" s="32"/>
      <c r="AG31" s="33"/>
      <c r="AH31" s="34"/>
      <c r="AI31" s="32"/>
      <c r="AJ31" s="33"/>
      <c r="AK31" s="34"/>
      <c r="AL31" s="32"/>
      <c r="AM31" s="33"/>
      <c r="AN31" s="34"/>
      <c r="AO31" s="32"/>
      <c r="AP31" s="33"/>
      <c r="AQ31" s="34"/>
      <c r="AR31" s="32"/>
      <c r="AS31" s="33"/>
      <c r="AT31" s="34"/>
      <c r="AU31" s="32"/>
      <c r="AV31" s="33"/>
      <c r="AW31" s="34"/>
    </row>
    <row r="32" spans="1:49" s="9" customFormat="1" ht="24.95" customHeight="1" thickBot="1" x14ac:dyDescent="0.25">
      <c r="A32" s="371"/>
      <c r="B32" s="374"/>
      <c r="C32" s="95" t="s">
        <v>120</v>
      </c>
      <c r="D32" s="24">
        <v>10</v>
      </c>
      <c r="E32" s="25">
        <v>43115</v>
      </c>
      <c r="F32" s="25">
        <f>E32+D32</f>
        <v>43125</v>
      </c>
      <c r="G32" s="41"/>
      <c r="H32" s="32"/>
      <c r="I32" s="33"/>
      <c r="J32" s="34"/>
      <c r="K32" s="32"/>
      <c r="L32" s="33"/>
      <c r="M32" s="34"/>
      <c r="N32" s="32"/>
      <c r="O32" s="33"/>
      <c r="P32" s="34"/>
      <c r="Q32" s="32"/>
      <c r="R32" s="33"/>
      <c r="S32" s="34"/>
      <c r="T32" s="32"/>
      <c r="U32" s="81"/>
      <c r="V32" s="82"/>
      <c r="W32" s="83"/>
      <c r="X32" s="81"/>
      <c r="Y32" s="34"/>
      <c r="Z32" s="32"/>
      <c r="AA32" s="33"/>
      <c r="AB32" s="34"/>
      <c r="AC32" s="32"/>
      <c r="AD32" s="33"/>
      <c r="AE32" s="34"/>
      <c r="AF32" s="32"/>
      <c r="AG32" s="33"/>
      <c r="AH32" s="34"/>
      <c r="AI32" s="32"/>
      <c r="AJ32" s="33"/>
      <c r="AK32" s="34"/>
      <c r="AL32" s="32"/>
      <c r="AM32" s="33"/>
      <c r="AN32" s="34"/>
      <c r="AO32" s="32"/>
      <c r="AP32" s="33"/>
      <c r="AQ32" s="34"/>
      <c r="AR32" s="32"/>
      <c r="AS32" s="33"/>
      <c r="AT32" s="34"/>
      <c r="AU32" s="32"/>
      <c r="AV32" s="33"/>
      <c r="AW32" s="34"/>
    </row>
    <row r="33" spans="1:49" s="9" customFormat="1" ht="24.95" customHeight="1" thickBot="1" x14ac:dyDescent="0.25">
      <c r="A33" s="371"/>
      <c r="B33" s="374"/>
      <c r="C33" s="95" t="s">
        <v>67</v>
      </c>
      <c r="D33" s="24">
        <v>5</v>
      </c>
      <c r="E33" s="25">
        <f>F32+1</f>
        <v>43126</v>
      </c>
      <c r="F33" s="25">
        <f>E33+D33</f>
        <v>43131</v>
      </c>
      <c r="G33" s="41"/>
      <c r="H33" s="32"/>
      <c r="I33" s="33"/>
      <c r="J33" s="34"/>
      <c r="K33" s="32"/>
      <c r="L33" s="33"/>
      <c r="M33" s="34"/>
      <c r="N33" s="32"/>
      <c r="O33" s="33"/>
      <c r="P33" s="34"/>
      <c r="Q33" s="32"/>
      <c r="R33" s="33"/>
      <c r="S33" s="34"/>
      <c r="T33" s="32"/>
      <c r="U33" s="81"/>
      <c r="V33" s="82"/>
      <c r="W33" s="83"/>
      <c r="X33" s="81"/>
      <c r="Y33" s="34"/>
      <c r="Z33" s="32"/>
      <c r="AA33" s="33"/>
      <c r="AB33" s="34"/>
      <c r="AC33" s="32"/>
      <c r="AD33" s="33"/>
      <c r="AE33" s="34"/>
      <c r="AF33" s="32"/>
      <c r="AG33" s="33"/>
      <c r="AH33" s="34"/>
      <c r="AI33" s="32"/>
      <c r="AJ33" s="33"/>
      <c r="AK33" s="34"/>
      <c r="AL33" s="32"/>
      <c r="AM33" s="33"/>
      <c r="AN33" s="34"/>
      <c r="AO33" s="32"/>
      <c r="AP33" s="33"/>
      <c r="AQ33" s="34"/>
      <c r="AR33" s="32"/>
      <c r="AS33" s="33"/>
      <c r="AT33" s="34"/>
      <c r="AU33" s="32"/>
      <c r="AV33" s="33"/>
      <c r="AW33" s="34"/>
    </row>
    <row r="34" spans="1:49" s="9" customFormat="1" ht="24.95" customHeight="1" thickBot="1" x14ac:dyDescent="0.25">
      <c r="A34" s="371"/>
      <c r="B34" s="374"/>
      <c r="C34" s="95" t="s">
        <v>118</v>
      </c>
      <c r="D34" s="24">
        <v>10</v>
      </c>
      <c r="E34" s="25">
        <f>F33+1</f>
        <v>43132</v>
      </c>
      <c r="F34" s="25">
        <f>E34+D34</f>
        <v>43142</v>
      </c>
      <c r="G34" s="41"/>
      <c r="H34" s="32"/>
      <c r="I34" s="33"/>
      <c r="J34" s="34"/>
      <c r="K34" s="32"/>
      <c r="L34" s="33"/>
      <c r="M34" s="34"/>
      <c r="N34" s="32"/>
      <c r="O34" s="33"/>
      <c r="P34" s="34"/>
      <c r="Q34" s="32"/>
      <c r="R34" s="33"/>
      <c r="S34" s="34"/>
      <c r="T34" s="32"/>
      <c r="U34" s="81"/>
      <c r="V34" s="82"/>
      <c r="W34" s="83"/>
      <c r="X34" s="81"/>
      <c r="Y34" s="34"/>
      <c r="Z34" s="32"/>
      <c r="AA34" s="33"/>
      <c r="AB34" s="34"/>
      <c r="AC34" s="32"/>
      <c r="AD34" s="33"/>
      <c r="AE34" s="34"/>
      <c r="AF34" s="32"/>
      <c r="AG34" s="33"/>
      <c r="AH34" s="34"/>
      <c r="AI34" s="32"/>
      <c r="AJ34" s="33"/>
      <c r="AK34" s="34"/>
      <c r="AL34" s="32"/>
      <c r="AM34" s="33"/>
      <c r="AN34" s="34"/>
      <c r="AO34" s="32"/>
      <c r="AP34" s="33"/>
      <c r="AQ34" s="34"/>
      <c r="AR34" s="32"/>
      <c r="AS34" s="33"/>
      <c r="AT34" s="34"/>
      <c r="AU34" s="32"/>
      <c r="AV34" s="33"/>
      <c r="AW34" s="34"/>
    </row>
    <row r="35" spans="1:49" s="9" customFormat="1" ht="24.95" customHeight="1" thickBot="1" x14ac:dyDescent="0.25">
      <c r="A35" s="372"/>
      <c r="B35" s="375"/>
      <c r="C35" s="96" t="s">
        <v>119</v>
      </c>
      <c r="D35" s="97">
        <v>10</v>
      </c>
      <c r="E35" s="35">
        <f>F34+1</f>
        <v>43143</v>
      </c>
      <c r="F35" s="35">
        <f>D35+E35</f>
        <v>43153</v>
      </c>
      <c r="G35" s="98"/>
      <c r="H35" s="32"/>
      <c r="I35" s="33"/>
      <c r="J35" s="34"/>
      <c r="K35" s="32"/>
      <c r="L35" s="33"/>
      <c r="M35" s="34"/>
      <c r="N35" s="32"/>
      <c r="O35" s="33"/>
      <c r="P35" s="34"/>
      <c r="Q35" s="32"/>
      <c r="R35" s="33"/>
      <c r="S35" s="34"/>
      <c r="T35" s="32"/>
      <c r="U35" s="81"/>
      <c r="V35" s="82"/>
      <c r="W35" s="83"/>
      <c r="X35" s="81"/>
      <c r="Y35" s="34"/>
      <c r="Z35" s="32"/>
      <c r="AA35" s="33"/>
      <c r="AB35" s="34"/>
      <c r="AC35" s="32"/>
      <c r="AD35" s="33"/>
      <c r="AE35" s="34"/>
      <c r="AF35" s="32"/>
      <c r="AG35" s="33"/>
      <c r="AH35" s="34"/>
      <c r="AI35" s="32"/>
      <c r="AJ35" s="33"/>
      <c r="AK35" s="34"/>
      <c r="AL35" s="32"/>
      <c r="AM35" s="33"/>
      <c r="AN35" s="34"/>
      <c r="AO35" s="32"/>
      <c r="AP35" s="33"/>
      <c r="AQ35" s="34"/>
      <c r="AR35" s="32"/>
      <c r="AS35" s="33"/>
      <c r="AT35" s="34"/>
      <c r="AU35" s="32"/>
      <c r="AV35" s="33"/>
      <c r="AW35" s="34"/>
    </row>
    <row r="36" spans="1:49" s="9" customFormat="1" x14ac:dyDescent="0.2">
      <c r="A36" s="28"/>
      <c r="B36" s="29"/>
      <c r="C36" s="30"/>
      <c r="D36" s="22"/>
      <c r="E36" s="7"/>
      <c r="F36" s="7"/>
      <c r="G36" s="22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</row>
    <row r="37" spans="1:49" ht="42" customHeight="1" thickBot="1" x14ac:dyDescent="0.25">
      <c r="A37" s="26"/>
      <c r="B37" s="369" t="s">
        <v>123</v>
      </c>
      <c r="C37" s="369"/>
      <c r="D37" s="369"/>
      <c r="E37" s="369"/>
      <c r="F37" s="369"/>
      <c r="G37" s="23"/>
      <c r="H37" s="23"/>
      <c r="I37" s="23"/>
      <c r="J37" s="23"/>
      <c r="K37" s="23"/>
      <c r="L37" s="23"/>
      <c r="M37" s="23"/>
      <c r="N37" s="368"/>
      <c r="O37" s="368"/>
      <c r="P37" s="368"/>
      <c r="Q37" s="368"/>
      <c r="R37" s="368"/>
      <c r="S37" s="368"/>
      <c r="T37" s="368"/>
      <c r="U37" s="23"/>
      <c r="V37" s="23"/>
      <c r="W37" s="23"/>
      <c r="X37" s="23"/>
      <c r="Y37" s="23"/>
    </row>
    <row r="38" spans="1:49" ht="60.75" customHeight="1" x14ac:dyDescent="0.2">
      <c r="B38" s="99"/>
      <c r="C38" s="193" t="s">
        <v>71</v>
      </c>
      <c r="D38" s="100" t="s">
        <v>70</v>
      </c>
      <c r="E38" s="100" t="s">
        <v>72</v>
      </c>
      <c r="F38" s="101" t="s">
        <v>73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49" ht="24" x14ac:dyDescent="0.2">
      <c r="B39" s="102">
        <v>1</v>
      </c>
      <c r="C39" s="103" t="s">
        <v>45</v>
      </c>
      <c r="D39" s="104">
        <v>1</v>
      </c>
      <c r="E39" s="105">
        <v>12918611</v>
      </c>
      <c r="F39" s="106">
        <f>E39*D39</f>
        <v>12918611</v>
      </c>
    </row>
    <row r="40" spans="1:49" ht="24" x14ac:dyDescent="0.2">
      <c r="B40" s="107">
        <v>2</v>
      </c>
      <c r="C40" s="108" t="s">
        <v>125</v>
      </c>
      <c r="D40" s="104">
        <v>1</v>
      </c>
      <c r="E40" s="105">
        <v>2600951</v>
      </c>
      <c r="F40" s="106">
        <f t="shared" ref="F40:F63" si="3">E40*D40</f>
        <v>2600951</v>
      </c>
    </row>
    <row r="41" spans="1:49" ht="24" x14ac:dyDescent="0.2">
      <c r="B41" s="107">
        <v>3</v>
      </c>
      <c r="C41" s="108" t="s">
        <v>100</v>
      </c>
      <c r="D41" s="104">
        <v>900</v>
      </c>
      <c r="E41" s="105">
        <v>111471</v>
      </c>
      <c r="F41" s="106">
        <f t="shared" si="3"/>
        <v>100323900</v>
      </c>
      <c r="M41" s="2" t="s">
        <v>30</v>
      </c>
    </row>
    <row r="42" spans="1:49" ht="24" x14ac:dyDescent="0.2">
      <c r="B42" s="107">
        <v>4</v>
      </c>
      <c r="C42" s="108" t="s">
        <v>150</v>
      </c>
      <c r="D42" s="104">
        <v>2</v>
      </c>
      <c r="E42" s="105">
        <v>1542727</v>
      </c>
      <c r="F42" s="106">
        <f t="shared" si="3"/>
        <v>3085454</v>
      </c>
      <c r="M42" s="2"/>
    </row>
    <row r="43" spans="1:49" ht="24" customHeight="1" x14ac:dyDescent="0.2">
      <c r="B43" s="107">
        <v>5</v>
      </c>
      <c r="C43" s="108" t="s">
        <v>46</v>
      </c>
      <c r="D43" s="104">
        <v>1</v>
      </c>
      <c r="E43" s="105">
        <v>1553522</v>
      </c>
      <c r="F43" s="106">
        <f t="shared" si="3"/>
        <v>1553522</v>
      </c>
      <c r="M43" s="2"/>
    </row>
    <row r="44" spans="1:49" ht="24" customHeight="1" x14ac:dyDescent="0.2">
      <c r="B44" s="107">
        <v>6</v>
      </c>
      <c r="C44" s="108" t="s">
        <v>126</v>
      </c>
      <c r="D44" s="104">
        <v>60</v>
      </c>
      <c r="E44" s="105">
        <v>174691</v>
      </c>
      <c r="F44" s="106">
        <f t="shared" si="3"/>
        <v>10481460</v>
      </c>
      <c r="M44" s="2"/>
    </row>
    <row r="45" spans="1:49" ht="24" customHeight="1" x14ac:dyDescent="0.2">
      <c r="B45" s="107">
        <v>7</v>
      </c>
      <c r="C45" s="108" t="s">
        <v>127</v>
      </c>
      <c r="D45" s="104">
        <v>1</v>
      </c>
      <c r="E45" s="105">
        <v>2600951</v>
      </c>
      <c r="F45" s="106">
        <f t="shared" si="3"/>
        <v>2600951</v>
      </c>
      <c r="M45" s="2"/>
    </row>
    <row r="46" spans="1:49" ht="24" x14ac:dyDescent="0.2">
      <c r="B46" s="107">
        <v>8</v>
      </c>
      <c r="C46" s="194" t="s">
        <v>94</v>
      </c>
      <c r="D46" s="104">
        <v>900</v>
      </c>
      <c r="E46" s="105">
        <v>108606</v>
      </c>
      <c r="F46" s="106">
        <f t="shared" si="3"/>
        <v>97745400</v>
      </c>
      <c r="M46" s="2"/>
    </row>
    <row r="47" spans="1:49" ht="24" x14ac:dyDescent="0.2">
      <c r="B47" s="107">
        <v>9</v>
      </c>
      <c r="C47" s="108" t="s">
        <v>46</v>
      </c>
      <c r="D47" s="104">
        <v>1</v>
      </c>
      <c r="E47" s="105">
        <v>1553522</v>
      </c>
      <c r="F47" s="106">
        <f t="shared" si="3"/>
        <v>1553522</v>
      </c>
    </row>
    <row r="48" spans="1:49" ht="28.5" customHeight="1" x14ac:dyDescent="0.2">
      <c r="B48" s="107">
        <v>10</v>
      </c>
      <c r="C48" s="108" t="s">
        <v>128</v>
      </c>
      <c r="D48" s="104">
        <v>151</v>
      </c>
      <c r="E48" s="105">
        <v>174691</v>
      </c>
      <c r="F48" s="106">
        <f t="shared" si="3"/>
        <v>26378341</v>
      </c>
    </row>
    <row r="49" spans="2:6" ht="24" x14ac:dyDescent="0.2">
      <c r="B49" s="107">
        <v>11</v>
      </c>
      <c r="C49" s="108" t="s">
        <v>62</v>
      </c>
      <c r="D49" s="104">
        <v>1</v>
      </c>
      <c r="E49" s="105">
        <v>13761201</v>
      </c>
      <c r="F49" s="106">
        <f t="shared" si="3"/>
        <v>13761201</v>
      </c>
    </row>
    <row r="50" spans="2:6" ht="24" x14ac:dyDescent="0.2">
      <c r="B50" s="107">
        <v>12</v>
      </c>
      <c r="C50" s="108" t="s">
        <v>132</v>
      </c>
      <c r="D50" s="104">
        <v>5</v>
      </c>
      <c r="E50" s="105">
        <v>156144</v>
      </c>
      <c r="F50" s="106">
        <f t="shared" si="3"/>
        <v>780720</v>
      </c>
    </row>
    <row r="51" spans="2:6" ht="24" x14ac:dyDescent="0.2">
      <c r="B51" s="107">
        <v>13</v>
      </c>
      <c r="C51" s="108" t="s">
        <v>133</v>
      </c>
      <c r="D51" s="104">
        <v>5</v>
      </c>
      <c r="E51" s="105">
        <v>156144</v>
      </c>
      <c r="F51" s="106">
        <f t="shared" si="3"/>
        <v>780720</v>
      </c>
    </row>
    <row r="52" spans="2:6" ht="24" x14ac:dyDescent="0.2">
      <c r="B52" s="107">
        <v>14</v>
      </c>
      <c r="C52" s="108" t="s">
        <v>116</v>
      </c>
      <c r="D52" s="104">
        <v>5</v>
      </c>
      <c r="E52" s="105">
        <v>156144</v>
      </c>
      <c r="F52" s="106">
        <f t="shared" si="3"/>
        <v>780720</v>
      </c>
    </row>
    <row r="53" spans="2:6" x14ac:dyDescent="0.2">
      <c r="B53" s="107">
        <v>15</v>
      </c>
      <c r="C53" s="108" t="s">
        <v>66</v>
      </c>
      <c r="D53" s="104">
        <v>1</v>
      </c>
      <c r="E53" s="105">
        <v>6600000</v>
      </c>
      <c r="F53" s="106">
        <f t="shared" si="3"/>
        <v>6600000</v>
      </c>
    </row>
    <row r="54" spans="2:6" x14ac:dyDescent="0.2">
      <c r="B54" s="107">
        <v>16</v>
      </c>
      <c r="C54" s="108" t="s">
        <v>134</v>
      </c>
      <c r="D54" s="104">
        <v>1</v>
      </c>
      <c r="E54" s="105">
        <f>91859000</f>
        <v>91859000</v>
      </c>
      <c r="F54" s="106">
        <f t="shared" si="3"/>
        <v>91859000</v>
      </c>
    </row>
    <row r="55" spans="2:6" ht="24" x14ac:dyDescent="0.2">
      <c r="B55" s="107">
        <v>17</v>
      </c>
      <c r="C55" s="108" t="s">
        <v>135</v>
      </c>
      <c r="D55" s="104">
        <v>32</v>
      </c>
      <c r="E55" s="105">
        <v>792000</v>
      </c>
      <c r="F55" s="106">
        <f t="shared" si="3"/>
        <v>25344000</v>
      </c>
    </row>
    <row r="56" spans="2:6" ht="36" x14ac:dyDescent="0.2">
      <c r="B56" s="107">
        <v>18</v>
      </c>
      <c r="C56" s="108" t="s">
        <v>136</v>
      </c>
      <c r="D56" s="104">
        <v>1</v>
      </c>
      <c r="E56" s="105">
        <v>2750000</v>
      </c>
      <c r="F56" s="106">
        <f t="shared" si="3"/>
        <v>2750000</v>
      </c>
    </row>
    <row r="57" spans="2:6" ht="24" x14ac:dyDescent="0.2">
      <c r="B57" s="107">
        <v>19</v>
      </c>
      <c r="C57" s="108" t="s">
        <v>80</v>
      </c>
      <c r="D57" s="104">
        <v>2</v>
      </c>
      <c r="E57" s="105">
        <v>2346000</v>
      </c>
      <c r="F57" s="106">
        <f t="shared" si="3"/>
        <v>4692000</v>
      </c>
    </row>
    <row r="58" spans="2:6" x14ac:dyDescent="0.2">
      <c r="B58" s="107">
        <v>20</v>
      </c>
      <c r="C58" s="108" t="s">
        <v>81</v>
      </c>
      <c r="D58" s="104">
        <v>96</v>
      </c>
      <c r="E58" s="105">
        <v>9000</v>
      </c>
      <c r="F58" s="106">
        <f t="shared" si="3"/>
        <v>864000</v>
      </c>
    </row>
    <row r="59" spans="2:6" ht="25.5" x14ac:dyDescent="0.2">
      <c r="B59" s="107">
        <v>21</v>
      </c>
      <c r="C59" s="109" t="s">
        <v>90</v>
      </c>
      <c r="D59" s="104">
        <v>2</v>
      </c>
      <c r="E59" s="105">
        <v>8044600</v>
      </c>
      <c r="F59" s="106">
        <f t="shared" si="3"/>
        <v>16089200</v>
      </c>
    </row>
    <row r="60" spans="2:6" ht="25.5" x14ac:dyDescent="0.2">
      <c r="B60" s="107">
        <v>22</v>
      </c>
      <c r="C60" s="109" t="s">
        <v>84</v>
      </c>
      <c r="D60" s="110">
        <v>2</v>
      </c>
      <c r="E60" s="111">
        <v>21353000</v>
      </c>
      <c r="F60" s="106">
        <f t="shared" si="3"/>
        <v>42706000</v>
      </c>
    </row>
    <row r="61" spans="2:6" x14ac:dyDescent="0.2">
      <c r="B61" s="107">
        <v>23</v>
      </c>
      <c r="C61" s="103" t="s">
        <v>66</v>
      </c>
      <c r="D61" s="110">
        <v>1</v>
      </c>
      <c r="E61" s="105">
        <v>6600000</v>
      </c>
      <c r="F61" s="106">
        <f t="shared" si="3"/>
        <v>6600000</v>
      </c>
    </row>
    <row r="62" spans="2:6" x14ac:dyDescent="0.2">
      <c r="B62" s="107">
        <v>24</v>
      </c>
      <c r="C62" s="195" t="s">
        <v>118</v>
      </c>
      <c r="D62" s="110">
        <v>1</v>
      </c>
      <c r="E62" s="111">
        <v>92669000</v>
      </c>
      <c r="F62" s="106">
        <f t="shared" si="3"/>
        <v>92669000</v>
      </c>
    </row>
    <row r="63" spans="2:6" ht="26.25" thickBot="1" x14ac:dyDescent="0.25">
      <c r="B63" s="107">
        <v>25</v>
      </c>
      <c r="C63" s="112" t="s">
        <v>137</v>
      </c>
      <c r="D63" s="110">
        <v>1</v>
      </c>
      <c r="E63" s="105">
        <v>6600000</v>
      </c>
      <c r="F63" s="106">
        <f t="shared" si="3"/>
        <v>6600000</v>
      </c>
    </row>
    <row r="64" spans="2:6" ht="13.5" thickBot="1" x14ac:dyDescent="0.25">
      <c r="B64" s="379" t="s">
        <v>85</v>
      </c>
      <c r="C64" s="380"/>
      <c r="D64" s="380"/>
      <c r="E64" s="381"/>
      <c r="F64" s="113">
        <f>SUM(F39:F63)</f>
        <v>572118673</v>
      </c>
    </row>
    <row r="65" spans="2:6" ht="13.5" thickBot="1" x14ac:dyDescent="0.25">
      <c r="B65" s="379" t="s">
        <v>86</v>
      </c>
      <c r="C65" s="380"/>
      <c r="D65" s="380"/>
      <c r="E65" s="381"/>
      <c r="F65" s="113">
        <f>F64*1.18</f>
        <v>675100034.13999999</v>
      </c>
    </row>
  </sheetData>
  <mergeCells count="192">
    <mergeCell ref="B65:E65"/>
    <mergeCell ref="Z15:AB15"/>
    <mergeCell ref="AC15:AE15"/>
    <mergeCell ref="AF15:AH15"/>
    <mergeCell ref="AI15:AK15"/>
    <mergeCell ref="AL15:AN15"/>
    <mergeCell ref="AO15:AQ15"/>
    <mergeCell ref="AL13:AN13"/>
    <mergeCell ref="AO13:AQ13"/>
    <mergeCell ref="AR15:AT15"/>
    <mergeCell ref="AU15:AW15"/>
    <mergeCell ref="B37:F37"/>
    <mergeCell ref="N37:T37"/>
    <mergeCell ref="B64:E6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R12:AT12"/>
    <mergeCell ref="AU12:AW12"/>
    <mergeCell ref="H13:J13"/>
    <mergeCell ref="K13:M13"/>
    <mergeCell ref="N13:P13"/>
    <mergeCell ref="Q13:S13"/>
    <mergeCell ref="Z13:AB13"/>
    <mergeCell ref="AC13:AE13"/>
    <mergeCell ref="AF13:AH13"/>
    <mergeCell ref="AI13:AK13"/>
    <mergeCell ref="Z12:AB12"/>
    <mergeCell ref="AC12:AE12"/>
    <mergeCell ref="AF12:AH12"/>
    <mergeCell ref="AI12:AK12"/>
    <mergeCell ref="AL12:AN12"/>
    <mergeCell ref="AO12:AQ12"/>
    <mergeCell ref="AR13:AT13"/>
    <mergeCell ref="AU13:AW13"/>
    <mergeCell ref="A12:A35"/>
    <mergeCell ref="B12:B35"/>
    <mergeCell ref="H12:J12"/>
    <mergeCell ref="K12:M12"/>
    <mergeCell ref="N12:P12"/>
    <mergeCell ref="Q12:S12"/>
    <mergeCell ref="H15:J15"/>
    <mergeCell ref="K15:M15"/>
    <mergeCell ref="N15:P15"/>
    <mergeCell ref="Q15:S15"/>
    <mergeCell ref="H14:J14"/>
    <mergeCell ref="K14:M14"/>
    <mergeCell ref="N14:P14"/>
    <mergeCell ref="Q14:S14"/>
    <mergeCell ref="AF11:AH11"/>
    <mergeCell ref="AI11:AK11"/>
    <mergeCell ref="AL11:AN11"/>
    <mergeCell ref="AO11:AQ11"/>
    <mergeCell ref="AR11:AT11"/>
    <mergeCell ref="AU11:AW11"/>
    <mergeCell ref="AU10:AW10"/>
    <mergeCell ref="D11:F11"/>
    <mergeCell ref="H11:J11"/>
    <mergeCell ref="K11:M11"/>
    <mergeCell ref="N11:P11"/>
    <mergeCell ref="Q11:S11"/>
    <mergeCell ref="T11:V11"/>
    <mergeCell ref="W11:Y11"/>
    <mergeCell ref="Z11:AB11"/>
    <mergeCell ref="AC11:AE11"/>
    <mergeCell ref="AC10:AE10"/>
    <mergeCell ref="AF10:AH10"/>
    <mergeCell ref="AI10:AK10"/>
    <mergeCell ref="AL10:AN10"/>
    <mergeCell ref="AO10:AQ10"/>
    <mergeCell ref="AR10:AT10"/>
    <mergeCell ref="H9:J9"/>
    <mergeCell ref="K9:M9"/>
    <mergeCell ref="N9:P9"/>
    <mergeCell ref="Q9:S9"/>
    <mergeCell ref="T9:V9"/>
    <mergeCell ref="AO9:AQ9"/>
    <mergeCell ref="AR9:AT9"/>
    <mergeCell ref="AU9:AW9"/>
    <mergeCell ref="H10:J10"/>
    <mergeCell ref="K10:M10"/>
    <mergeCell ref="N10:P10"/>
    <mergeCell ref="Q10:S10"/>
    <mergeCell ref="T10:V10"/>
    <mergeCell ref="W10:Y10"/>
    <mergeCell ref="Z10:AB10"/>
    <mergeCell ref="W9:Y9"/>
    <mergeCell ref="Z9:AB9"/>
    <mergeCell ref="AC9:AE9"/>
    <mergeCell ref="AF9:AH9"/>
    <mergeCell ref="AI9:AK9"/>
    <mergeCell ref="AL9:AN9"/>
    <mergeCell ref="AU7:AW7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C7:AE7"/>
    <mergeCell ref="AF7:AH7"/>
    <mergeCell ref="AI7:AK7"/>
    <mergeCell ref="AL7:AN7"/>
    <mergeCell ref="AO7:AQ7"/>
    <mergeCell ref="AR7:AT7"/>
    <mergeCell ref="AI8:AK8"/>
    <mergeCell ref="AL8:AN8"/>
    <mergeCell ref="AO8:AQ8"/>
    <mergeCell ref="AR8:AT8"/>
    <mergeCell ref="AU8:AW8"/>
    <mergeCell ref="H7:J7"/>
    <mergeCell ref="K7:M7"/>
    <mergeCell ref="N7:P7"/>
    <mergeCell ref="Q7:S7"/>
    <mergeCell ref="T7:V7"/>
    <mergeCell ref="W7:Y7"/>
    <mergeCell ref="Z7:AB7"/>
    <mergeCell ref="W6:Y6"/>
    <mergeCell ref="Z6:AB6"/>
    <mergeCell ref="AI5:AK5"/>
    <mergeCell ref="AL5:AN5"/>
    <mergeCell ref="AO5:AQ5"/>
    <mergeCell ref="AR5:AT5"/>
    <mergeCell ref="AU5:AW5"/>
    <mergeCell ref="H6:J6"/>
    <mergeCell ref="K6:M6"/>
    <mergeCell ref="N6:P6"/>
    <mergeCell ref="Q6:S6"/>
    <mergeCell ref="T6:V6"/>
    <mergeCell ref="AO6:AQ6"/>
    <mergeCell ref="AR6:AT6"/>
    <mergeCell ref="AU6:AW6"/>
    <mergeCell ref="AC6:AE6"/>
    <mergeCell ref="AF6:AH6"/>
    <mergeCell ref="AI6:AK6"/>
    <mergeCell ref="AL6:AN6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1:AE1"/>
    <mergeCell ref="A2:G2"/>
    <mergeCell ref="H2:AQ2"/>
    <mergeCell ref="AL3:AN3"/>
    <mergeCell ref="AO3:AQ3"/>
    <mergeCell ref="AR3:AT3"/>
    <mergeCell ref="AU3:AW3"/>
    <mergeCell ref="H4:J4"/>
    <mergeCell ref="K4:M4"/>
    <mergeCell ref="N4:P4"/>
    <mergeCell ref="Q4:S4"/>
    <mergeCell ref="T4:V4"/>
    <mergeCell ref="Z4:AB4"/>
    <mergeCell ref="T3:V3"/>
    <mergeCell ref="W3:Y3"/>
    <mergeCell ref="Z3:AB3"/>
    <mergeCell ref="AC3:AE3"/>
    <mergeCell ref="AF3:AH3"/>
    <mergeCell ref="AI3:AK3"/>
    <mergeCell ref="AU4:AW4"/>
    <mergeCell ref="AC4:AE4"/>
    <mergeCell ref="AF4:AH4"/>
    <mergeCell ref="AI4:AK4"/>
    <mergeCell ref="AL4:AN4"/>
    <mergeCell ref="AR2:AT2"/>
    <mergeCell ref="AU2:AW2"/>
    <mergeCell ref="A3:A4"/>
    <mergeCell ref="B3:B4"/>
    <mergeCell ref="C3:C4"/>
    <mergeCell ref="D3:D4"/>
    <mergeCell ref="E3:E4"/>
    <mergeCell ref="F3:F4"/>
    <mergeCell ref="G3:G4"/>
    <mergeCell ref="H3:J3"/>
    <mergeCell ref="K3:M3"/>
    <mergeCell ref="N3:P3"/>
    <mergeCell ref="Q3:S3"/>
    <mergeCell ref="AO4:AQ4"/>
    <mergeCell ref="AR4:AT4"/>
  </mergeCells>
  <printOptions horizontalCentered="1"/>
  <pageMargins left="0.15748031496062992" right="0.15748031496062992" top="0.94488188976377963" bottom="0" header="0" footer="0"/>
  <pageSetup paperSize="9" scale="4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2"/>
  <sheetViews>
    <sheetView tabSelected="1" view="pageBreakPreview" zoomScaleNormal="100" zoomScaleSheetLayoutView="100" workbookViewId="0">
      <selection activeCell="D19" sqref="D19"/>
    </sheetView>
  </sheetViews>
  <sheetFormatPr defaultRowHeight="12.75" x14ac:dyDescent="0.2"/>
  <cols>
    <col min="1" max="1" width="9.42578125" style="304" customWidth="1"/>
    <col min="2" max="2" width="6.7109375" style="304" customWidth="1"/>
    <col min="3" max="3" width="46.140625" style="304" customWidth="1"/>
    <col min="4" max="4" width="18.140625" style="304" customWidth="1"/>
    <col min="5" max="5" width="15.42578125" style="304" customWidth="1"/>
    <col min="6" max="6" width="15.5703125" style="304" customWidth="1"/>
    <col min="7" max="7" width="9.5703125" style="304" customWidth="1"/>
    <col min="8" max="8" width="3.7109375" style="304" customWidth="1"/>
    <col min="9" max="9" width="2.140625" style="304" customWidth="1"/>
    <col min="10" max="10" width="3.42578125" style="304" customWidth="1"/>
    <col min="11" max="11" width="4.140625" style="304" customWidth="1"/>
    <col min="12" max="12" width="1.7109375" style="304" customWidth="1"/>
    <col min="13" max="13" width="2.7109375" style="304" customWidth="1"/>
    <col min="14" max="14" width="3" style="304" customWidth="1"/>
    <col min="15" max="15" width="2.140625" style="304" customWidth="1"/>
    <col min="16" max="16" width="1.28515625" style="304" customWidth="1"/>
    <col min="17" max="17" width="2.42578125" style="304" customWidth="1"/>
    <col min="18" max="19" width="2.140625" style="304" customWidth="1"/>
    <col min="20" max="20" width="4.140625" style="304" customWidth="1"/>
    <col min="21" max="21" width="1.28515625" style="304" customWidth="1"/>
    <col min="22" max="22" width="0.85546875" style="304" customWidth="1"/>
    <col min="23" max="23" width="4.140625" style="304" customWidth="1"/>
    <col min="24" max="24" width="0.85546875" style="304" customWidth="1"/>
    <col min="25" max="25" width="2.140625" style="304" customWidth="1"/>
    <col min="26" max="26" width="4.140625" style="304" customWidth="1"/>
    <col min="27" max="27" width="0.85546875" style="304" customWidth="1"/>
    <col min="28" max="28" width="3.28515625" style="304" customWidth="1"/>
    <col min="29" max="29" width="4.140625" style="304" customWidth="1"/>
    <col min="30" max="30" width="0.85546875" style="304" customWidth="1"/>
    <col min="31" max="31" width="2.7109375" style="304" customWidth="1"/>
    <col min="32" max="32" width="4.140625" style="304" customWidth="1"/>
    <col min="33" max="33" width="0.85546875" style="304" customWidth="1"/>
    <col min="34" max="34" width="2.7109375" style="304" customWidth="1"/>
    <col min="35" max="35" width="4.140625" style="304" customWidth="1"/>
    <col min="36" max="36" width="0.85546875" style="304" customWidth="1"/>
    <col min="37" max="37" width="2.7109375" style="304" customWidth="1"/>
    <col min="38" max="38" width="1.28515625" style="304" customWidth="1"/>
    <col min="39" max="16384" width="9.140625" style="304"/>
  </cols>
  <sheetData>
    <row r="1" spans="1:38" ht="15.75" x14ac:dyDescent="0.2">
      <c r="Q1" s="417" t="s">
        <v>177</v>
      </c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305"/>
    </row>
    <row r="2" spans="1:38" ht="71.25" customHeight="1" thickBot="1" x14ac:dyDescent="0.25">
      <c r="A2" s="412" t="s">
        <v>174</v>
      </c>
      <c r="B2" s="412"/>
      <c r="C2" s="412"/>
      <c r="D2" s="412"/>
      <c r="E2" s="412"/>
      <c r="F2" s="412"/>
      <c r="G2" s="412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</row>
    <row r="3" spans="1:38" ht="12.75" customHeight="1" x14ac:dyDescent="0.2">
      <c r="A3" s="408" t="s">
        <v>31</v>
      </c>
      <c r="B3" s="408" t="s">
        <v>32</v>
      </c>
      <c r="C3" s="408" t="s">
        <v>33</v>
      </c>
      <c r="D3" s="408" t="s">
        <v>34</v>
      </c>
      <c r="E3" s="408" t="s">
        <v>35</v>
      </c>
      <c r="F3" s="408" t="s">
        <v>36</v>
      </c>
      <c r="G3" s="408" t="s">
        <v>170</v>
      </c>
      <c r="H3" s="411" t="s">
        <v>2</v>
      </c>
      <c r="I3" s="411"/>
      <c r="J3" s="411"/>
      <c r="K3" s="411" t="s">
        <v>3</v>
      </c>
      <c r="L3" s="411"/>
      <c r="M3" s="411"/>
      <c r="N3" s="411" t="s">
        <v>4</v>
      </c>
      <c r="O3" s="411"/>
      <c r="P3" s="411"/>
      <c r="Q3" s="411" t="s">
        <v>5</v>
      </c>
      <c r="R3" s="411"/>
      <c r="S3" s="411"/>
      <c r="T3" s="411" t="s">
        <v>6</v>
      </c>
      <c r="U3" s="411"/>
      <c r="V3" s="411"/>
      <c r="W3" s="411" t="s">
        <v>7</v>
      </c>
      <c r="X3" s="411"/>
      <c r="Y3" s="411"/>
      <c r="Z3" s="411" t="s">
        <v>52</v>
      </c>
      <c r="AA3" s="411"/>
      <c r="AB3" s="411"/>
      <c r="AC3" s="411" t="s">
        <v>53</v>
      </c>
      <c r="AD3" s="411"/>
      <c r="AE3" s="411"/>
      <c r="AF3" s="411" t="s">
        <v>54</v>
      </c>
      <c r="AG3" s="411"/>
      <c r="AH3" s="411"/>
      <c r="AI3" s="411" t="s">
        <v>55</v>
      </c>
      <c r="AJ3" s="411"/>
      <c r="AK3" s="411"/>
    </row>
    <row r="4" spans="1:38" ht="76.5" customHeight="1" x14ac:dyDescent="0.2">
      <c r="A4" s="408"/>
      <c r="B4" s="408"/>
      <c r="C4" s="408"/>
      <c r="D4" s="408"/>
      <c r="E4" s="408"/>
      <c r="F4" s="408"/>
      <c r="G4" s="408"/>
      <c r="H4" s="409" t="s">
        <v>39</v>
      </c>
      <c r="I4" s="409"/>
      <c r="J4" s="409"/>
      <c r="K4" s="409" t="s">
        <v>40</v>
      </c>
      <c r="L4" s="409"/>
      <c r="M4" s="409"/>
      <c r="N4" s="409" t="s">
        <v>41</v>
      </c>
      <c r="O4" s="409"/>
      <c r="P4" s="409"/>
      <c r="Q4" s="409" t="s">
        <v>42</v>
      </c>
      <c r="R4" s="409"/>
      <c r="S4" s="409"/>
      <c r="T4" s="409" t="s">
        <v>43</v>
      </c>
      <c r="U4" s="409"/>
      <c r="V4" s="409"/>
      <c r="W4" s="409" t="s">
        <v>44</v>
      </c>
      <c r="X4" s="409"/>
      <c r="Y4" s="409"/>
      <c r="Z4" s="409" t="s">
        <v>51</v>
      </c>
      <c r="AA4" s="409"/>
      <c r="AB4" s="409"/>
      <c r="AC4" s="409" t="s">
        <v>56</v>
      </c>
      <c r="AD4" s="409"/>
      <c r="AE4" s="409"/>
      <c r="AF4" s="409" t="s">
        <v>57</v>
      </c>
      <c r="AG4" s="409"/>
      <c r="AH4" s="409"/>
      <c r="AI4" s="409" t="s">
        <v>58</v>
      </c>
      <c r="AJ4" s="409"/>
      <c r="AK4" s="409"/>
    </row>
    <row r="5" spans="1:38" s="309" customFormat="1" ht="13.5" hidden="1" customHeight="1" thickBot="1" x14ac:dyDescent="0.25">
      <c r="A5" s="306"/>
      <c r="B5" s="307"/>
      <c r="C5" s="306" t="s">
        <v>8</v>
      </c>
      <c r="D5" s="306">
        <v>35</v>
      </c>
      <c r="E5" s="308" t="s">
        <v>9</v>
      </c>
      <c r="F5" s="308" t="s">
        <v>10</v>
      </c>
      <c r="G5" s="306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401"/>
      <c r="AC5" s="401"/>
      <c r="AD5" s="401"/>
      <c r="AE5" s="401"/>
      <c r="AF5" s="401"/>
      <c r="AG5" s="401"/>
      <c r="AH5" s="401"/>
      <c r="AI5" s="401"/>
      <c r="AJ5" s="401"/>
      <c r="AK5" s="401"/>
    </row>
    <row r="6" spans="1:38" s="309" customFormat="1" ht="13.5" hidden="1" customHeight="1" thickBot="1" x14ac:dyDescent="0.25">
      <c r="A6" s="306"/>
      <c r="B6" s="307"/>
      <c r="C6" s="306" t="s">
        <v>11</v>
      </c>
      <c r="D6" s="306">
        <v>20</v>
      </c>
      <c r="E6" s="306" t="s">
        <v>12</v>
      </c>
      <c r="F6" s="306" t="s">
        <v>13</v>
      </c>
      <c r="G6" s="306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</row>
    <row r="7" spans="1:38" s="309" customFormat="1" ht="13.5" hidden="1" customHeight="1" thickBot="1" x14ac:dyDescent="0.25">
      <c r="A7" s="310" t="s">
        <v>14</v>
      </c>
      <c r="B7" s="307">
        <v>1</v>
      </c>
      <c r="C7" s="306" t="s">
        <v>15</v>
      </c>
      <c r="D7" s="306">
        <v>52</v>
      </c>
      <c r="E7" s="306" t="s">
        <v>16</v>
      </c>
      <c r="F7" s="306" t="s">
        <v>17</v>
      </c>
      <c r="G7" s="306"/>
      <c r="H7" s="401"/>
      <c r="I7" s="401"/>
      <c r="J7" s="401"/>
      <c r="K7" s="401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  <c r="AE7" s="401"/>
      <c r="AF7" s="401"/>
      <c r="AG7" s="401"/>
      <c r="AH7" s="401"/>
      <c r="AI7" s="401"/>
      <c r="AJ7" s="401"/>
      <c r="AK7" s="401"/>
    </row>
    <row r="8" spans="1:38" s="309" customFormat="1" ht="13.5" hidden="1" customHeight="1" thickBot="1" x14ac:dyDescent="0.25">
      <c r="A8" s="306"/>
      <c r="B8" s="307"/>
      <c r="C8" s="306" t="s">
        <v>18</v>
      </c>
      <c r="D8" s="306">
        <v>58</v>
      </c>
      <c r="E8" s="306" t="s">
        <v>19</v>
      </c>
      <c r="F8" s="306" t="s">
        <v>20</v>
      </c>
      <c r="G8" s="306">
        <v>3300</v>
      </c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1"/>
      <c r="AA8" s="401"/>
      <c r="AB8" s="401"/>
      <c r="AC8" s="401"/>
      <c r="AD8" s="401"/>
      <c r="AE8" s="401"/>
      <c r="AF8" s="401"/>
      <c r="AG8" s="401"/>
      <c r="AH8" s="401"/>
      <c r="AI8" s="401"/>
      <c r="AJ8" s="401"/>
      <c r="AK8" s="401"/>
    </row>
    <row r="9" spans="1:38" s="309" customFormat="1" ht="13.5" hidden="1" customHeight="1" thickBot="1" x14ac:dyDescent="0.25">
      <c r="A9" s="311"/>
      <c r="B9" s="307"/>
      <c r="C9" s="306" t="s">
        <v>21</v>
      </c>
      <c r="D9" s="312">
        <v>60</v>
      </c>
      <c r="E9" s="306" t="s">
        <v>22</v>
      </c>
      <c r="F9" s="306" t="s">
        <v>23</v>
      </c>
      <c r="G9" s="306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J9" s="401"/>
      <c r="AK9" s="401"/>
    </row>
    <row r="10" spans="1:38" s="309" customFormat="1" ht="13.5" hidden="1" customHeight="1" thickBot="1" x14ac:dyDescent="0.25">
      <c r="A10" s="306"/>
      <c r="B10" s="307"/>
      <c r="C10" s="306" t="s">
        <v>24</v>
      </c>
      <c r="D10" s="306">
        <v>15</v>
      </c>
      <c r="E10" s="306" t="s">
        <v>25</v>
      </c>
      <c r="F10" s="306" t="s">
        <v>26</v>
      </c>
      <c r="G10" s="306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1"/>
      <c r="AG10" s="401"/>
      <c r="AH10" s="401"/>
      <c r="AI10" s="401"/>
      <c r="AJ10" s="401"/>
      <c r="AK10" s="401"/>
    </row>
    <row r="11" spans="1:38" s="309" customFormat="1" ht="13.5" hidden="1" customHeight="1" thickBot="1" x14ac:dyDescent="0.25">
      <c r="A11" s="306" t="s">
        <v>27</v>
      </c>
      <c r="B11" s="307"/>
      <c r="C11" s="306" t="s">
        <v>28</v>
      </c>
      <c r="D11" s="404" t="s">
        <v>29</v>
      </c>
      <c r="E11" s="404"/>
      <c r="F11" s="404"/>
      <c r="G11" s="306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02"/>
      <c r="AD11" s="402"/>
      <c r="AE11" s="402"/>
      <c r="AF11" s="401"/>
      <c r="AG11" s="401"/>
      <c r="AH11" s="401"/>
      <c r="AI11" s="401"/>
      <c r="AJ11" s="401"/>
      <c r="AK11" s="401"/>
    </row>
    <row r="12" spans="1:38" s="313" customFormat="1" ht="34.5" customHeight="1" x14ac:dyDescent="0.2">
      <c r="A12" s="403" t="s">
        <v>169</v>
      </c>
      <c r="B12" s="420">
        <v>170</v>
      </c>
      <c r="C12" s="315" t="s">
        <v>171</v>
      </c>
      <c r="D12" s="316"/>
      <c r="E12" s="317"/>
      <c r="F12" s="317">
        <v>46203</v>
      </c>
      <c r="G12" s="414">
        <v>950</v>
      </c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1"/>
      <c r="AA12" s="401"/>
      <c r="AB12" s="401"/>
      <c r="AC12" s="401"/>
      <c r="AD12" s="401"/>
      <c r="AE12" s="401"/>
      <c r="AF12" s="405"/>
      <c r="AG12" s="405"/>
      <c r="AH12" s="406"/>
      <c r="AI12" s="407"/>
      <c r="AJ12" s="405"/>
      <c r="AK12" s="406"/>
    </row>
    <row r="13" spans="1:38" s="313" customFormat="1" ht="33.75" customHeight="1" x14ac:dyDescent="0.2">
      <c r="A13" s="403"/>
      <c r="B13" s="421"/>
      <c r="C13" s="315" t="s">
        <v>172</v>
      </c>
      <c r="D13" s="316">
        <v>25</v>
      </c>
      <c r="E13" s="317">
        <v>46204</v>
      </c>
      <c r="F13" s="317">
        <f>E13+D13</f>
        <v>46229</v>
      </c>
      <c r="G13" s="415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401"/>
      <c r="AB13" s="401"/>
      <c r="AC13" s="401"/>
      <c r="AD13" s="401"/>
      <c r="AE13" s="401"/>
      <c r="AF13" s="405"/>
      <c r="AG13" s="405"/>
      <c r="AH13" s="406"/>
      <c r="AI13" s="407"/>
      <c r="AJ13" s="405"/>
      <c r="AK13" s="406"/>
    </row>
    <row r="14" spans="1:38" s="313" customFormat="1" ht="65.25" customHeight="1" x14ac:dyDescent="0.2">
      <c r="A14" s="403"/>
      <c r="B14" s="421"/>
      <c r="C14" s="315" t="s">
        <v>175</v>
      </c>
      <c r="D14" s="318"/>
      <c r="E14" s="317">
        <f>F13+1</f>
        <v>46230</v>
      </c>
      <c r="F14" s="317"/>
      <c r="G14" s="415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5"/>
      <c r="AG14" s="405"/>
      <c r="AH14" s="406"/>
      <c r="AI14" s="407"/>
      <c r="AJ14" s="405"/>
      <c r="AK14" s="406"/>
    </row>
    <row r="15" spans="1:38" s="309" customFormat="1" ht="31.5" x14ac:dyDescent="0.2">
      <c r="A15" s="403"/>
      <c r="B15" s="421"/>
      <c r="C15" s="315" t="s">
        <v>178</v>
      </c>
      <c r="D15" s="319"/>
      <c r="E15" s="317"/>
      <c r="F15" s="317"/>
      <c r="G15" s="415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405"/>
      <c r="AG15" s="405"/>
      <c r="AH15" s="406"/>
      <c r="AI15" s="407"/>
      <c r="AJ15" s="405"/>
      <c r="AK15" s="406"/>
    </row>
    <row r="16" spans="1:38" s="309" customFormat="1" ht="38.25" customHeight="1" x14ac:dyDescent="0.2">
      <c r="A16" s="403"/>
      <c r="B16" s="422"/>
      <c r="C16" s="315" t="s">
        <v>173</v>
      </c>
      <c r="D16" s="319"/>
      <c r="E16" s="317"/>
      <c r="F16" s="317"/>
      <c r="G16" s="416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05"/>
      <c r="AG16" s="405"/>
      <c r="AH16" s="406"/>
      <c r="AI16" s="407"/>
      <c r="AJ16" s="405"/>
      <c r="AK16" s="406"/>
    </row>
    <row r="17" spans="1:37" ht="36.75" customHeight="1" x14ac:dyDescent="0.2">
      <c r="A17" s="479" t="s">
        <v>176</v>
      </c>
      <c r="B17" s="480"/>
      <c r="C17" s="480"/>
      <c r="D17" s="480"/>
      <c r="E17" s="480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80"/>
      <c r="AD17" s="480"/>
      <c r="AE17" s="480"/>
      <c r="AF17" s="480"/>
      <c r="AG17" s="480"/>
      <c r="AH17" s="480"/>
      <c r="AI17" s="480"/>
      <c r="AJ17" s="480"/>
      <c r="AK17" s="480"/>
    </row>
    <row r="18" spans="1:37" ht="34.5" customHeight="1" x14ac:dyDescent="0.2"/>
    <row r="19" spans="1:37" ht="18.75" customHeight="1" x14ac:dyDescent="0.2">
      <c r="A19" s="481"/>
      <c r="B19" s="482"/>
      <c r="C19" s="482"/>
      <c r="D19" s="482"/>
      <c r="E19" s="482"/>
      <c r="F19" s="314"/>
      <c r="G19" s="417" t="s">
        <v>179</v>
      </c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8"/>
    </row>
    <row r="20" spans="1:37" ht="12.75" customHeight="1" x14ac:dyDescent="0.2">
      <c r="A20" s="482"/>
      <c r="B20" s="482"/>
      <c r="C20" s="482"/>
      <c r="D20" s="482"/>
      <c r="E20" s="482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8"/>
    </row>
    <row r="21" spans="1:37" ht="12.75" customHeight="1" x14ac:dyDescent="0.2">
      <c r="A21" s="482"/>
      <c r="B21" s="482"/>
      <c r="C21" s="482"/>
      <c r="D21" s="482"/>
      <c r="E21" s="482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8"/>
    </row>
    <row r="22" spans="1:37" ht="35.25" customHeight="1" x14ac:dyDescent="0.2">
      <c r="A22" s="482"/>
      <c r="B22" s="482"/>
      <c r="C22" s="482"/>
      <c r="D22" s="482"/>
      <c r="E22" s="482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8"/>
    </row>
  </sheetData>
  <mergeCells count="155">
    <mergeCell ref="A17:AK17"/>
    <mergeCell ref="G19:AK22"/>
    <mergeCell ref="AI15:AK15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B12:B16"/>
    <mergeCell ref="G12:G16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I4:AK4"/>
    <mergeCell ref="H4:J4"/>
    <mergeCell ref="K4:M4"/>
    <mergeCell ref="N4:P4"/>
    <mergeCell ref="T4:V4"/>
    <mergeCell ref="Q1:AK1"/>
    <mergeCell ref="W4:Y4"/>
    <mergeCell ref="Q3:S3"/>
    <mergeCell ref="T3:V3"/>
    <mergeCell ref="W3:Y3"/>
    <mergeCell ref="H3:J3"/>
    <mergeCell ref="K3:M3"/>
    <mergeCell ref="N3:P3"/>
    <mergeCell ref="A2:Y2"/>
    <mergeCell ref="AI3:AK3"/>
    <mergeCell ref="Z3:AB3"/>
    <mergeCell ref="AC3:AE3"/>
    <mergeCell ref="AF3:AH3"/>
    <mergeCell ref="A3:A4"/>
    <mergeCell ref="B3:B4"/>
    <mergeCell ref="C3:C4"/>
    <mergeCell ref="D3:D4"/>
    <mergeCell ref="E3:E4"/>
    <mergeCell ref="F3:F4"/>
    <mergeCell ref="G3:G4"/>
    <mergeCell ref="Z4:AB4"/>
    <mergeCell ref="AC4:AE4"/>
    <mergeCell ref="AF4:AH4"/>
    <mergeCell ref="Z6:AB6"/>
    <mergeCell ref="AC6:AE6"/>
    <mergeCell ref="AF6:AH6"/>
    <mergeCell ref="Q4:S4"/>
    <mergeCell ref="AI6:AK6"/>
    <mergeCell ref="Z5:AB5"/>
    <mergeCell ref="AC5:AE5"/>
    <mergeCell ref="AF5:AH5"/>
    <mergeCell ref="AI5:AK5"/>
    <mergeCell ref="H6:J6"/>
    <mergeCell ref="K6:M6"/>
    <mergeCell ref="N6:P6"/>
    <mergeCell ref="Q6:S6"/>
    <mergeCell ref="T6:V6"/>
    <mergeCell ref="W6:Y6"/>
    <mergeCell ref="T5:V5"/>
    <mergeCell ref="W5:Y5"/>
    <mergeCell ref="H5:J5"/>
    <mergeCell ref="K5:M5"/>
    <mergeCell ref="N5:P5"/>
    <mergeCell ref="Q5:S5"/>
    <mergeCell ref="Z7:AB7"/>
    <mergeCell ref="AC7:AE7"/>
    <mergeCell ref="AF7:AH7"/>
    <mergeCell ref="AI7:AK7"/>
    <mergeCell ref="W8:Y8"/>
    <mergeCell ref="W7:Y7"/>
    <mergeCell ref="AF8:AH8"/>
    <mergeCell ref="AI8:AK8"/>
    <mergeCell ref="Z8:AB8"/>
    <mergeCell ref="AC8:AE8"/>
    <mergeCell ref="H7:J7"/>
    <mergeCell ref="K7:M7"/>
    <mergeCell ref="N7:P7"/>
    <mergeCell ref="Q7:S7"/>
    <mergeCell ref="H8:J8"/>
    <mergeCell ref="K8:M8"/>
    <mergeCell ref="N8:P8"/>
    <mergeCell ref="Q8:S8"/>
    <mergeCell ref="T8:V8"/>
    <mergeCell ref="T7:V7"/>
    <mergeCell ref="Z10:AB10"/>
    <mergeCell ref="AC10:AE10"/>
    <mergeCell ref="AF10:AH10"/>
    <mergeCell ref="AI10:AK10"/>
    <mergeCell ref="Z9:AB9"/>
    <mergeCell ref="AC9:AE9"/>
    <mergeCell ref="AF9:AH9"/>
    <mergeCell ref="AI9:AK9"/>
    <mergeCell ref="W10:Y10"/>
    <mergeCell ref="H10:J10"/>
    <mergeCell ref="K10:M10"/>
    <mergeCell ref="N10:P10"/>
    <mergeCell ref="Q10:S10"/>
    <mergeCell ref="T10:V10"/>
    <mergeCell ref="T9:V9"/>
    <mergeCell ref="W9:Y9"/>
    <mergeCell ref="H9:J9"/>
    <mergeCell ref="K9:M9"/>
    <mergeCell ref="N9:P9"/>
    <mergeCell ref="Q9:S9"/>
    <mergeCell ref="AI11:AK11"/>
    <mergeCell ref="W11:Y11"/>
    <mergeCell ref="Z11:AB11"/>
    <mergeCell ref="AC11:AE11"/>
    <mergeCell ref="AF11:AH11"/>
    <mergeCell ref="A12:A16"/>
    <mergeCell ref="D11:F11"/>
    <mergeCell ref="H11:J11"/>
    <mergeCell ref="K11:M11"/>
    <mergeCell ref="N11:P11"/>
    <mergeCell ref="Q11:S11"/>
    <mergeCell ref="T11:V11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I12:AK12"/>
    <mergeCell ref="AI13:AK13"/>
    <mergeCell ref="H14:J14"/>
  </mergeCells>
  <printOptions horizontalCentered="1"/>
  <pageMargins left="0.15748031496062992" right="0.15748031496062992" top="0.94488188976377963" bottom="0" header="0" footer="0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9"/>
  <sheetViews>
    <sheetView view="pageBreakPreview" topLeftCell="A18" zoomScaleNormal="100" zoomScaleSheetLayoutView="100" workbookViewId="0">
      <selection activeCell="E22" sqref="E22"/>
    </sheetView>
  </sheetViews>
  <sheetFormatPr defaultRowHeight="12.75" x14ac:dyDescent="0.2"/>
  <cols>
    <col min="1" max="1" width="9.42578125" style="1" customWidth="1"/>
    <col min="2" max="2" width="6.7109375" style="1" customWidth="1"/>
    <col min="3" max="3" width="45" style="1" customWidth="1"/>
    <col min="4" max="4" width="9.7109375" style="1" customWidth="1"/>
    <col min="5" max="5" width="15.42578125" style="1" customWidth="1"/>
    <col min="6" max="6" width="15.5703125" style="1" customWidth="1"/>
    <col min="7" max="8" width="8.140625" style="1" customWidth="1"/>
    <col min="9" max="9" width="3" style="1" customWidth="1"/>
    <col min="10" max="10" width="2.28515625" style="1" customWidth="1"/>
    <col min="11" max="11" width="1.28515625" style="1" customWidth="1"/>
    <col min="12" max="12" width="3.140625" style="1" customWidth="1"/>
    <col min="13" max="13" width="2.140625" style="1" customWidth="1"/>
    <col min="14" max="14" width="1.5703125" style="1" customWidth="1"/>
    <col min="15" max="15" width="3.7109375" style="1" customWidth="1"/>
    <col min="16" max="16" width="2.140625" style="1" customWidth="1"/>
    <col min="17" max="17" width="1.28515625" style="1" customWidth="1"/>
    <col min="18" max="18" width="4.140625" style="1" customWidth="1"/>
    <col min="19" max="19" width="1.7109375" style="1" customWidth="1"/>
    <col min="20" max="20" width="1.42578125" style="1" customWidth="1"/>
    <col min="21" max="21" width="3" style="1" customWidth="1"/>
    <col min="22" max="22" width="2.140625" style="1" customWidth="1"/>
    <col min="23" max="23" width="1.28515625" style="1" customWidth="1"/>
    <col min="24" max="24" width="2.42578125" style="1" customWidth="1"/>
    <col min="25" max="26" width="2.140625" style="1" customWidth="1"/>
    <col min="27" max="27" width="4.140625" style="1" customWidth="1"/>
    <col min="28" max="28" width="1.28515625" style="1" customWidth="1"/>
    <col min="29" max="29" width="0.85546875" style="1" customWidth="1"/>
    <col min="30" max="30" width="4.140625" style="1" customWidth="1"/>
    <col min="31" max="31" width="0.85546875" style="1" customWidth="1"/>
    <col min="32" max="32" width="2.140625" style="1" customWidth="1"/>
    <col min="33" max="33" width="4.140625" style="1" customWidth="1"/>
    <col min="34" max="34" width="0.85546875" style="1" customWidth="1"/>
    <col min="35" max="35" width="3.28515625" style="1" customWidth="1"/>
    <col min="36" max="36" width="4.140625" style="1" customWidth="1"/>
    <col min="37" max="37" width="0.85546875" style="1" customWidth="1"/>
    <col min="38" max="38" width="2.7109375" style="1" customWidth="1"/>
    <col min="39" max="39" width="4.140625" style="1" customWidth="1"/>
    <col min="40" max="40" width="0.85546875" style="1" customWidth="1"/>
    <col min="41" max="41" width="2.7109375" style="1" customWidth="1"/>
    <col min="42" max="42" width="4.140625" style="1" customWidth="1"/>
    <col min="43" max="43" width="0.85546875" style="1" customWidth="1"/>
    <col min="44" max="44" width="2.7109375" style="1" customWidth="1"/>
    <col min="45" max="45" width="4.140625" style="1" customWidth="1"/>
    <col min="46" max="46" width="0.85546875" style="1" customWidth="1"/>
    <col min="47" max="47" width="2.7109375" style="1" customWidth="1"/>
    <col min="48" max="48" width="4.140625" style="1" customWidth="1"/>
    <col min="49" max="49" width="0.85546875" style="1" customWidth="1"/>
    <col min="50" max="50" width="2.7109375" style="1" customWidth="1"/>
    <col min="51" max="16384" width="9.140625" style="1"/>
  </cols>
  <sheetData>
    <row r="1" spans="1:50" ht="39.75" customHeight="1" thickBot="1" x14ac:dyDescent="0.3">
      <c r="A1" s="320" t="s">
        <v>60</v>
      </c>
      <c r="B1" s="320"/>
      <c r="C1" s="320"/>
      <c r="D1" s="320"/>
      <c r="E1" s="320"/>
      <c r="F1" s="320"/>
      <c r="G1" s="320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</row>
    <row r="2" spans="1:50" ht="28.5" customHeight="1" thickBot="1" x14ac:dyDescent="0.25">
      <c r="A2" s="337"/>
      <c r="B2" s="338"/>
      <c r="C2" s="338"/>
      <c r="D2" s="338"/>
      <c r="E2" s="338"/>
      <c r="F2" s="338"/>
      <c r="G2" s="339"/>
      <c r="H2" s="255">
        <v>2016</v>
      </c>
      <c r="I2" s="357">
        <v>2017</v>
      </c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7"/>
      <c r="AR2" s="358"/>
      <c r="AS2" s="393">
        <v>2018</v>
      </c>
      <c r="AT2" s="394"/>
      <c r="AU2" s="394"/>
      <c r="AV2" s="394"/>
      <c r="AW2" s="394"/>
      <c r="AX2" s="395"/>
    </row>
    <row r="3" spans="1:50" ht="12.75" customHeight="1" thickBot="1" x14ac:dyDescent="0.25">
      <c r="A3" s="399" t="s">
        <v>31</v>
      </c>
      <c r="B3" s="342" t="s">
        <v>32</v>
      </c>
      <c r="C3" s="344" t="s">
        <v>33</v>
      </c>
      <c r="D3" s="344" t="s">
        <v>34</v>
      </c>
      <c r="E3" s="346" t="s">
        <v>35</v>
      </c>
      <c r="F3" s="344" t="s">
        <v>36</v>
      </c>
      <c r="G3" s="348" t="s">
        <v>50</v>
      </c>
      <c r="H3" s="293" t="s">
        <v>55</v>
      </c>
      <c r="I3" s="353" t="s">
        <v>0</v>
      </c>
      <c r="J3" s="354"/>
      <c r="K3" s="355"/>
      <c r="L3" s="353" t="s">
        <v>1</v>
      </c>
      <c r="M3" s="354"/>
      <c r="N3" s="355"/>
      <c r="O3" s="353" t="s">
        <v>2</v>
      </c>
      <c r="P3" s="354"/>
      <c r="Q3" s="355"/>
      <c r="R3" s="354" t="s">
        <v>3</v>
      </c>
      <c r="S3" s="354"/>
      <c r="T3" s="354"/>
      <c r="U3" s="353" t="s">
        <v>4</v>
      </c>
      <c r="V3" s="354"/>
      <c r="W3" s="355"/>
      <c r="X3" s="354" t="s">
        <v>5</v>
      </c>
      <c r="Y3" s="354"/>
      <c r="Z3" s="354"/>
      <c r="AA3" s="353" t="s">
        <v>6</v>
      </c>
      <c r="AB3" s="354"/>
      <c r="AC3" s="355"/>
      <c r="AD3" s="359" t="s">
        <v>7</v>
      </c>
      <c r="AE3" s="360"/>
      <c r="AF3" s="361"/>
      <c r="AG3" s="359" t="s">
        <v>52</v>
      </c>
      <c r="AH3" s="360"/>
      <c r="AI3" s="361"/>
      <c r="AJ3" s="359" t="s">
        <v>53</v>
      </c>
      <c r="AK3" s="360"/>
      <c r="AL3" s="361"/>
      <c r="AM3" s="359" t="s">
        <v>54</v>
      </c>
      <c r="AN3" s="360"/>
      <c r="AO3" s="361"/>
      <c r="AP3" s="359" t="s">
        <v>55</v>
      </c>
      <c r="AQ3" s="360"/>
      <c r="AR3" s="361"/>
      <c r="AS3" s="359" t="s">
        <v>0</v>
      </c>
      <c r="AT3" s="360"/>
      <c r="AU3" s="361"/>
      <c r="AV3" s="359" t="s">
        <v>1</v>
      </c>
      <c r="AW3" s="360"/>
      <c r="AX3" s="361"/>
    </row>
    <row r="4" spans="1:50" ht="76.5" customHeight="1" thickBot="1" x14ac:dyDescent="0.25">
      <c r="A4" s="400"/>
      <c r="B4" s="343"/>
      <c r="C4" s="345"/>
      <c r="D4" s="345"/>
      <c r="E4" s="347"/>
      <c r="F4" s="345"/>
      <c r="G4" s="349"/>
      <c r="H4" s="256" t="s">
        <v>58</v>
      </c>
      <c r="I4" s="350" t="s">
        <v>37</v>
      </c>
      <c r="J4" s="351"/>
      <c r="K4" s="352"/>
      <c r="L4" s="350" t="s">
        <v>38</v>
      </c>
      <c r="M4" s="351"/>
      <c r="N4" s="352"/>
      <c r="O4" s="350" t="s">
        <v>39</v>
      </c>
      <c r="P4" s="351"/>
      <c r="Q4" s="352"/>
      <c r="R4" s="350" t="s">
        <v>40</v>
      </c>
      <c r="S4" s="351"/>
      <c r="T4" s="352"/>
      <c r="U4" s="350" t="s">
        <v>41</v>
      </c>
      <c r="V4" s="351"/>
      <c r="W4" s="352"/>
      <c r="X4" s="57" t="s">
        <v>42</v>
      </c>
      <c r="Y4" s="58"/>
      <c r="Z4" s="59"/>
      <c r="AA4" s="350" t="s">
        <v>43</v>
      </c>
      <c r="AB4" s="351"/>
      <c r="AC4" s="352"/>
      <c r="AD4" s="362" t="s">
        <v>44</v>
      </c>
      <c r="AE4" s="363"/>
      <c r="AF4" s="364"/>
      <c r="AG4" s="362" t="s">
        <v>51</v>
      </c>
      <c r="AH4" s="363"/>
      <c r="AI4" s="364"/>
      <c r="AJ4" s="362" t="s">
        <v>56</v>
      </c>
      <c r="AK4" s="363"/>
      <c r="AL4" s="364"/>
      <c r="AM4" s="362" t="s">
        <v>57</v>
      </c>
      <c r="AN4" s="363"/>
      <c r="AO4" s="364"/>
      <c r="AP4" s="362" t="s">
        <v>58</v>
      </c>
      <c r="AQ4" s="363"/>
      <c r="AR4" s="364"/>
      <c r="AS4" s="350" t="s">
        <v>37</v>
      </c>
      <c r="AT4" s="351"/>
      <c r="AU4" s="352"/>
      <c r="AV4" s="350" t="s">
        <v>38</v>
      </c>
      <c r="AW4" s="351"/>
      <c r="AX4" s="352"/>
    </row>
    <row r="5" spans="1:50" s="9" customFormat="1" ht="13.5" hidden="1" customHeight="1" thickBot="1" x14ac:dyDescent="0.25">
      <c r="A5" s="4"/>
      <c r="B5" s="292"/>
      <c r="C5" s="5" t="s">
        <v>8</v>
      </c>
      <c r="D5" s="6">
        <v>35</v>
      </c>
      <c r="E5" s="7" t="s">
        <v>9</v>
      </c>
      <c r="F5" s="8" t="s">
        <v>10</v>
      </c>
      <c r="G5" s="6"/>
      <c r="H5" s="252"/>
      <c r="I5" s="328"/>
      <c r="J5" s="329"/>
      <c r="K5" s="330"/>
      <c r="L5" s="328"/>
      <c r="M5" s="329"/>
      <c r="N5" s="330"/>
      <c r="O5" s="328"/>
      <c r="P5" s="329"/>
      <c r="Q5" s="330"/>
      <c r="R5" s="328"/>
      <c r="S5" s="329"/>
      <c r="T5" s="330"/>
      <c r="U5" s="328"/>
      <c r="V5" s="329"/>
      <c r="W5" s="330"/>
      <c r="X5" s="328"/>
      <c r="Y5" s="329"/>
      <c r="Z5" s="330"/>
      <c r="AA5" s="328"/>
      <c r="AB5" s="329"/>
      <c r="AC5" s="330"/>
      <c r="AD5" s="328"/>
      <c r="AE5" s="329"/>
      <c r="AF5" s="330"/>
      <c r="AG5" s="328"/>
      <c r="AH5" s="329"/>
      <c r="AI5" s="330"/>
      <c r="AJ5" s="328"/>
      <c r="AK5" s="329"/>
      <c r="AL5" s="330"/>
      <c r="AM5" s="328"/>
      <c r="AN5" s="329"/>
      <c r="AO5" s="330"/>
      <c r="AP5" s="328"/>
      <c r="AQ5" s="329"/>
      <c r="AR5" s="330"/>
      <c r="AS5" s="328"/>
      <c r="AT5" s="329"/>
      <c r="AU5" s="330"/>
      <c r="AV5" s="328"/>
      <c r="AW5" s="329"/>
      <c r="AX5" s="330"/>
    </row>
    <row r="6" spans="1:50" s="9" customFormat="1" ht="13.5" hidden="1" customHeight="1" thickBot="1" x14ac:dyDescent="0.25">
      <c r="A6" s="10"/>
      <c r="B6" s="11"/>
      <c r="C6" s="12" t="s">
        <v>11</v>
      </c>
      <c r="D6" s="13">
        <v>20</v>
      </c>
      <c r="E6" s="12" t="s">
        <v>12</v>
      </c>
      <c r="F6" s="12" t="s">
        <v>13</v>
      </c>
      <c r="G6" s="14"/>
      <c r="H6" s="22"/>
      <c r="I6" s="322"/>
      <c r="J6" s="323"/>
      <c r="K6" s="324"/>
      <c r="L6" s="322"/>
      <c r="M6" s="323"/>
      <c r="N6" s="324"/>
      <c r="O6" s="322"/>
      <c r="P6" s="323"/>
      <c r="Q6" s="324"/>
      <c r="R6" s="322"/>
      <c r="S6" s="323"/>
      <c r="T6" s="324"/>
      <c r="U6" s="322"/>
      <c r="V6" s="323"/>
      <c r="W6" s="324"/>
      <c r="X6" s="322"/>
      <c r="Y6" s="323"/>
      <c r="Z6" s="324"/>
      <c r="AA6" s="322"/>
      <c r="AB6" s="323"/>
      <c r="AC6" s="324"/>
      <c r="AD6" s="322"/>
      <c r="AE6" s="323"/>
      <c r="AF6" s="324"/>
      <c r="AG6" s="322"/>
      <c r="AH6" s="323"/>
      <c r="AI6" s="324"/>
      <c r="AJ6" s="322"/>
      <c r="AK6" s="323"/>
      <c r="AL6" s="324"/>
      <c r="AM6" s="322"/>
      <c r="AN6" s="323"/>
      <c r="AO6" s="324"/>
      <c r="AP6" s="322"/>
      <c r="AQ6" s="323"/>
      <c r="AR6" s="324"/>
      <c r="AS6" s="322"/>
      <c r="AT6" s="323"/>
      <c r="AU6" s="324"/>
      <c r="AV6" s="322"/>
      <c r="AW6" s="323"/>
      <c r="AX6" s="324"/>
    </row>
    <row r="7" spans="1:50" s="9" customFormat="1" ht="13.5" hidden="1" customHeight="1" thickBot="1" x14ac:dyDescent="0.25">
      <c r="A7" s="15" t="s">
        <v>14</v>
      </c>
      <c r="B7" s="11">
        <v>1</v>
      </c>
      <c r="C7" s="12" t="s">
        <v>15</v>
      </c>
      <c r="D7" s="13">
        <v>52</v>
      </c>
      <c r="E7" s="12" t="s">
        <v>16</v>
      </c>
      <c r="F7" s="12" t="s">
        <v>17</v>
      </c>
      <c r="G7" s="13"/>
      <c r="H7" s="78"/>
      <c r="I7" s="322"/>
      <c r="J7" s="323"/>
      <c r="K7" s="324"/>
      <c r="L7" s="322"/>
      <c r="M7" s="323"/>
      <c r="N7" s="324"/>
      <c r="O7" s="322"/>
      <c r="P7" s="323"/>
      <c r="Q7" s="324"/>
      <c r="R7" s="322"/>
      <c r="S7" s="323"/>
      <c r="T7" s="324"/>
      <c r="U7" s="322"/>
      <c r="V7" s="323"/>
      <c r="W7" s="324"/>
      <c r="X7" s="322"/>
      <c r="Y7" s="323"/>
      <c r="Z7" s="324"/>
      <c r="AA7" s="322"/>
      <c r="AB7" s="323"/>
      <c r="AC7" s="324"/>
      <c r="AD7" s="322"/>
      <c r="AE7" s="323"/>
      <c r="AF7" s="324"/>
      <c r="AG7" s="322"/>
      <c r="AH7" s="323"/>
      <c r="AI7" s="324"/>
      <c r="AJ7" s="322"/>
      <c r="AK7" s="323"/>
      <c r="AL7" s="324"/>
      <c r="AM7" s="322"/>
      <c r="AN7" s="323"/>
      <c r="AO7" s="324"/>
      <c r="AP7" s="322"/>
      <c r="AQ7" s="323"/>
      <c r="AR7" s="324"/>
      <c r="AS7" s="322"/>
      <c r="AT7" s="323"/>
      <c r="AU7" s="324"/>
      <c r="AV7" s="322"/>
      <c r="AW7" s="323"/>
      <c r="AX7" s="324"/>
    </row>
    <row r="8" spans="1:50" s="9" customFormat="1" ht="13.5" hidden="1" customHeight="1" thickBot="1" x14ac:dyDescent="0.25">
      <c r="A8" s="10"/>
      <c r="B8" s="11"/>
      <c r="C8" s="12" t="s">
        <v>18</v>
      </c>
      <c r="D8" s="14">
        <v>58</v>
      </c>
      <c r="E8" s="12" t="s">
        <v>19</v>
      </c>
      <c r="F8" s="12" t="s">
        <v>20</v>
      </c>
      <c r="G8" s="16">
        <v>3300</v>
      </c>
      <c r="H8" s="253"/>
      <c r="I8" s="322"/>
      <c r="J8" s="323"/>
      <c r="K8" s="324"/>
      <c r="L8" s="322"/>
      <c r="M8" s="323"/>
      <c r="N8" s="324"/>
      <c r="O8" s="322"/>
      <c r="P8" s="323"/>
      <c r="Q8" s="324"/>
      <c r="R8" s="322"/>
      <c r="S8" s="323"/>
      <c r="T8" s="324"/>
      <c r="U8" s="322"/>
      <c r="V8" s="323"/>
      <c r="W8" s="324"/>
      <c r="X8" s="322"/>
      <c r="Y8" s="323"/>
      <c r="Z8" s="324"/>
      <c r="AA8" s="322"/>
      <c r="AB8" s="323"/>
      <c r="AC8" s="324"/>
      <c r="AD8" s="322"/>
      <c r="AE8" s="323"/>
      <c r="AF8" s="324"/>
      <c r="AG8" s="322"/>
      <c r="AH8" s="323"/>
      <c r="AI8" s="324"/>
      <c r="AJ8" s="322"/>
      <c r="AK8" s="323"/>
      <c r="AL8" s="324"/>
      <c r="AM8" s="322"/>
      <c r="AN8" s="323"/>
      <c r="AO8" s="324"/>
      <c r="AP8" s="322"/>
      <c r="AQ8" s="323"/>
      <c r="AR8" s="324"/>
      <c r="AS8" s="322"/>
      <c r="AT8" s="323"/>
      <c r="AU8" s="324"/>
      <c r="AV8" s="322"/>
      <c r="AW8" s="323"/>
      <c r="AX8" s="324"/>
    </row>
    <row r="9" spans="1:50" s="9" customFormat="1" ht="13.5" hidden="1" customHeight="1" thickBot="1" x14ac:dyDescent="0.25">
      <c r="A9" s="17"/>
      <c r="B9" s="11"/>
      <c r="C9" s="12" t="s">
        <v>21</v>
      </c>
      <c r="D9" s="18">
        <v>60</v>
      </c>
      <c r="E9" s="12" t="s">
        <v>22</v>
      </c>
      <c r="F9" s="12" t="s">
        <v>23</v>
      </c>
      <c r="G9" s="13"/>
      <c r="H9" s="78"/>
      <c r="I9" s="322"/>
      <c r="J9" s="323"/>
      <c r="K9" s="324"/>
      <c r="L9" s="322"/>
      <c r="M9" s="323"/>
      <c r="N9" s="324"/>
      <c r="O9" s="322"/>
      <c r="P9" s="323"/>
      <c r="Q9" s="324"/>
      <c r="R9" s="322"/>
      <c r="S9" s="323"/>
      <c r="T9" s="324"/>
      <c r="U9" s="322"/>
      <c r="V9" s="323"/>
      <c r="W9" s="324"/>
      <c r="X9" s="322"/>
      <c r="Y9" s="323"/>
      <c r="Z9" s="324"/>
      <c r="AA9" s="322"/>
      <c r="AB9" s="323"/>
      <c r="AC9" s="324"/>
      <c r="AD9" s="322"/>
      <c r="AE9" s="323"/>
      <c r="AF9" s="324"/>
      <c r="AG9" s="322"/>
      <c r="AH9" s="323"/>
      <c r="AI9" s="324"/>
      <c r="AJ9" s="322"/>
      <c r="AK9" s="323"/>
      <c r="AL9" s="324"/>
      <c r="AM9" s="322"/>
      <c r="AN9" s="323"/>
      <c r="AO9" s="324"/>
      <c r="AP9" s="322"/>
      <c r="AQ9" s="323"/>
      <c r="AR9" s="324"/>
      <c r="AS9" s="322"/>
      <c r="AT9" s="323"/>
      <c r="AU9" s="324"/>
      <c r="AV9" s="322"/>
      <c r="AW9" s="323"/>
      <c r="AX9" s="324"/>
    </row>
    <row r="10" spans="1:50" s="9" customFormat="1" ht="13.5" hidden="1" customHeight="1" thickBot="1" x14ac:dyDescent="0.25">
      <c r="A10" s="10"/>
      <c r="B10" s="11"/>
      <c r="C10" s="12" t="s">
        <v>24</v>
      </c>
      <c r="D10" s="13">
        <v>15</v>
      </c>
      <c r="E10" s="12" t="s">
        <v>25</v>
      </c>
      <c r="F10" s="12" t="s">
        <v>26</v>
      </c>
      <c r="G10" s="14"/>
      <c r="H10" s="22"/>
      <c r="I10" s="322"/>
      <c r="J10" s="323"/>
      <c r="K10" s="324"/>
      <c r="L10" s="322"/>
      <c r="M10" s="323"/>
      <c r="N10" s="324"/>
      <c r="O10" s="322"/>
      <c r="P10" s="323"/>
      <c r="Q10" s="324"/>
      <c r="R10" s="322"/>
      <c r="S10" s="323"/>
      <c r="T10" s="324"/>
      <c r="U10" s="322"/>
      <c r="V10" s="323"/>
      <c r="W10" s="324"/>
      <c r="X10" s="322"/>
      <c r="Y10" s="323"/>
      <c r="Z10" s="324"/>
      <c r="AA10" s="322"/>
      <c r="AB10" s="323"/>
      <c r="AC10" s="324"/>
      <c r="AD10" s="322"/>
      <c r="AE10" s="323"/>
      <c r="AF10" s="324"/>
      <c r="AG10" s="322"/>
      <c r="AH10" s="323"/>
      <c r="AI10" s="324"/>
      <c r="AJ10" s="322"/>
      <c r="AK10" s="323"/>
      <c r="AL10" s="324"/>
      <c r="AM10" s="322"/>
      <c r="AN10" s="323"/>
      <c r="AO10" s="324"/>
      <c r="AP10" s="322"/>
      <c r="AQ10" s="323"/>
      <c r="AR10" s="324"/>
      <c r="AS10" s="322"/>
      <c r="AT10" s="323"/>
      <c r="AU10" s="324"/>
      <c r="AV10" s="322"/>
      <c r="AW10" s="323"/>
      <c r="AX10" s="324"/>
    </row>
    <row r="11" spans="1:50" s="9" customFormat="1" ht="13.5" hidden="1" customHeight="1" thickBot="1" x14ac:dyDescent="0.25">
      <c r="A11" s="19" t="s">
        <v>27</v>
      </c>
      <c r="B11" s="20"/>
      <c r="C11" s="55" t="s">
        <v>28</v>
      </c>
      <c r="D11" s="382" t="s">
        <v>29</v>
      </c>
      <c r="E11" s="383"/>
      <c r="F11" s="384"/>
      <c r="G11" s="297"/>
      <c r="H11" s="298"/>
      <c r="I11" s="325"/>
      <c r="J11" s="326"/>
      <c r="K11" s="327"/>
      <c r="L11" s="325"/>
      <c r="M11" s="326"/>
      <c r="N11" s="327"/>
      <c r="O11" s="325"/>
      <c r="P11" s="326"/>
      <c r="Q11" s="327"/>
      <c r="R11" s="325"/>
      <c r="S11" s="326"/>
      <c r="T11" s="327"/>
      <c r="U11" s="325"/>
      <c r="V11" s="326"/>
      <c r="W11" s="327"/>
      <c r="X11" s="325"/>
      <c r="Y11" s="326"/>
      <c r="Z11" s="327"/>
      <c r="AA11" s="325"/>
      <c r="AB11" s="326"/>
      <c r="AC11" s="327"/>
      <c r="AD11" s="325"/>
      <c r="AE11" s="326"/>
      <c r="AF11" s="327"/>
      <c r="AG11" s="325"/>
      <c r="AH11" s="326"/>
      <c r="AI11" s="327"/>
      <c r="AJ11" s="325"/>
      <c r="AK11" s="326"/>
      <c r="AL11" s="327"/>
      <c r="AM11" s="325"/>
      <c r="AN11" s="326"/>
      <c r="AO11" s="327"/>
      <c r="AP11" s="325"/>
      <c r="AQ11" s="326"/>
      <c r="AR11" s="327"/>
      <c r="AS11" s="325"/>
      <c r="AT11" s="326"/>
      <c r="AU11" s="327"/>
      <c r="AV11" s="325"/>
      <c r="AW11" s="326"/>
      <c r="AX11" s="327"/>
    </row>
    <row r="12" spans="1:50" s="9" customFormat="1" ht="40.5" customHeight="1" thickBot="1" x14ac:dyDescent="0.25">
      <c r="A12" s="370" t="s">
        <v>64</v>
      </c>
      <c r="B12" s="373" t="s">
        <v>92</v>
      </c>
      <c r="C12" s="56" t="s">
        <v>161</v>
      </c>
      <c r="D12" s="268">
        <v>15</v>
      </c>
      <c r="E12" s="269">
        <f>F12-D12</f>
        <v>42703</v>
      </c>
      <c r="F12" s="269">
        <f>E13-1</f>
        <v>42718</v>
      </c>
      <c r="G12" s="13"/>
      <c r="H12" s="264"/>
      <c r="I12" s="299"/>
      <c r="J12" s="300"/>
      <c r="K12" s="301"/>
      <c r="L12" s="299"/>
      <c r="M12" s="300"/>
      <c r="N12" s="301"/>
      <c r="O12" s="299"/>
      <c r="P12" s="300"/>
      <c r="Q12" s="301"/>
      <c r="R12" s="299"/>
      <c r="S12" s="300"/>
      <c r="T12" s="301"/>
      <c r="U12" s="299"/>
      <c r="V12" s="259"/>
      <c r="W12" s="260"/>
      <c r="X12" s="261"/>
      <c r="Y12" s="259"/>
      <c r="Z12" s="301"/>
      <c r="AA12" s="299"/>
      <c r="AB12" s="300"/>
      <c r="AC12" s="301"/>
      <c r="AD12" s="299"/>
      <c r="AE12" s="300"/>
      <c r="AF12" s="301"/>
      <c r="AG12" s="299"/>
      <c r="AH12" s="300"/>
      <c r="AI12" s="301"/>
      <c r="AJ12" s="299"/>
      <c r="AK12" s="300"/>
      <c r="AL12" s="301"/>
      <c r="AM12" s="299"/>
      <c r="AN12" s="300"/>
      <c r="AO12" s="301"/>
      <c r="AP12" s="299"/>
      <c r="AQ12" s="300"/>
      <c r="AR12" s="301"/>
      <c r="AS12" s="299"/>
      <c r="AT12" s="300"/>
      <c r="AU12" s="301"/>
      <c r="AV12" s="299"/>
      <c r="AW12" s="300"/>
      <c r="AX12" s="301"/>
    </row>
    <row r="13" spans="1:50" s="9" customFormat="1" ht="35.25" customHeight="1" thickBot="1" x14ac:dyDescent="0.25">
      <c r="A13" s="391"/>
      <c r="B13" s="374"/>
      <c r="C13" s="56" t="s">
        <v>162</v>
      </c>
      <c r="D13" s="268">
        <v>15</v>
      </c>
      <c r="E13" s="269">
        <f>F13-D13</f>
        <v>42719</v>
      </c>
      <c r="F13" s="269">
        <v>42734</v>
      </c>
      <c r="G13" s="13"/>
      <c r="H13" s="264"/>
      <c r="I13" s="295"/>
      <c r="J13" s="295"/>
      <c r="K13" s="296"/>
      <c r="L13" s="294"/>
      <c r="M13" s="295"/>
      <c r="N13" s="296"/>
      <c r="O13" s="294"/>
      <c r="P13" s="295"/>
      <c r="Q13" s="296"/>
      <c r="R13" s="294"/>
      <c r="S13" s="295"/>
      <c r="T13" s="296"/>
      <c r="U13" s="294"/>
      <c r="V13" s="295"/>
      <c r="W13" s="296"/>
      <c r="X13" s="294"/>
      <c r="Y13" s="295"/>
      <c r="Z13" s="296"/>
      <c r="AA13" s="294"/>
      <c r="AB13" s="295"/>
      <c r="AC13" s="296"/>
      <c r="AD13" s="294"/>
      <c r="AE13" s="295"/>
      <c r="AF13" s="296"/>
      <c r="AG13" s="294"/>
      <c r="AH13" s="295"/>
      <c r="AI13" s="296"/>
      <c r="AJ13" s="294"/>
      <c r="AK13" s="295"/>
      <c r="AL13" s="296"/>
      <c r="AM13" s="294"/>
      <c r="AN13" s="295"/>
      <c r="AO13" s="296"/>
      <c r="AP13" s="294"/>
      <c r="AQ13" s="295"/>
      <c r="AR13" s="296"/>
      <c r="AS13" s="294"/>
      <c r="AT13" s="295"/>
      <c r="AU13" s="296"/>
      <c r="AV13" s="294"/>
      <c r="AW13" s="295"/>
      <c r="AX13" s="296"/>
    </row>
    <row r="14" spans="1:50" s="9" customFormat="1" ht="24.95" customHeight="1" thickBot="1" x14ac:dyDescent="0.25">
      <c r="A14" s="391"/>
      <c r="B14" s="374"/>
      <c r="C14" s="56" t="s">
        <v>45</v>
      </c>
      <c r="D14" s="42">
        <v>15</v>
      </c>
      <c r="E14" s="43">
        <v>42741</v>
      </c>
      <c r="F14" s="43">
        <f>E14+D14</f>
        <v>42756</v>
      </c>
      <c r="G14" s="266"/>
      <c r="H14" s="267"/>
      <c r="I14" s="396"/>
      <c r="J14" s="397"/>
      <c r="K14" s="398"/>
      <c r="L14" s="396"/>
      <c r="M14" s="397"/>
      <c r="N14" s="398"/>
      <c r="O14" s="396"/>
      <c r="P14" s="397"/>
      <c r="Q14" s="398"/>
      <c r="R14" s="396"/>
      <c r="S14" s="397"/>
      <c r="T14" s="398"/>
      <c r="U14" s="258"/>
      <c r="V14" s="259"/>
      <c r="W14" s="260"/>
      <c r="X14" s="261"/>
      <c r="Y14" s="259"/>
      <c r="Z14" s="262"/>
      <c r="AA14" s="396"/>
      <c r="AB14" s="397"/>
      <c r="AC14" s="398"/>
      <c r="AD14" s="396"/>
      <c r="AE14" s="397"/>
      <c r="AF14" s="398"/>
      <c r="AG14" s="396"/>
      <c r="AH14" s="397"/>
      <c r="AI14" s="398"/>
      <c r="AJ14" s="396"/>
      <c r="AK14" s="397"/>
      <c r="AL14" s="398"/>
      <c r="AM14" s="396"/>
      <c r="AN14" s="397"/>
      <c r="AO14" s="398"/>
      <c r="AP14" s="396"/>
      <c r="AQ14" s="397"/>
      <c r="AR14" s="398"/>
      <c r="AS14" s="396"/>
      <c r="AT14" s="397"/>
      <c r="AU14" s="398"/>
      <c r="AV14" s="396"/>
      <c r="AW14" s="397"/>
      <c r="AX14" s="398"/>
    </row>
    <row r="15" spans="1:50" s="9" customFormat="1" ht="24.95" customHeight="1" thickBot="1" x14ac:dyDescent="0.25">
      <c r="A15" s="391"/>
      <c r="B15" s="374"/>
      <c r="C15" s="56" t="s">
        <v>49</v>
      </c>
      <c r="D15" s="24">
        <v>15</v>
      </c>
      <c r="E15" s="25">
        <f>F14+1</f>
        <v>42757</v>
      </c>
      <c r="F15" s="25">
        <f>E15+D15</f>
        <v>42772</v>
      </c>
      <c r="G15" s="38"/>
      <c r="H15" s="263"/>
      <c r="I15" s="385"/>
      <c r="J15" s="386"/>
      <c r="K15" s="387"/>
      <c r="L15" s="385"/>
      <c r="M15" s="386"/>
      <c r="N15" s="387"/>
      <c r="O15" s="385"/>
      <c r="P15" s="386"/>
      <c r="Q15" s="387"/>
      <c r="R15" s="385"/>
      <c r="S15" s="386"/>
      <c r="T15" s="387"/>
      <c r="U15" s="88"/>
      <c r="V15" s="89"/>
      <c r="W15" s="90"/>
      <c r="X15" s="91"/>
      <c r="Y15" s="89"/>
      <c r="Z15" s="92"/>
      <c r="AA15" s="385"/>
      <c r="AB15" s="386"/>
      <c r="AC15" s="387"/>
      <c r="AD15" s="385"/>
      <c r="AE15" s="386"/>
      <c r="AF15" s="387"/>
      <c r="AG15" s="385"/>
      <c r="AH15" s="386"/>
      <c r="AI15" s="387"/>
      <c r="AJ15" s="385"/>
      <c r="AK15" s="386"/>
      <c r="AL15" s="387"/>
      <c r="AM15" s="385"/>
      <c r="AN15" s="386"/>
      <c r="AO15" s="387"/>
      <c r="AP15" s="385"/>
      <c r="AQ15" s="386"/>
      <c r="AR15" s="387"/>
      <c r="AS15" s="385"/>
      <c r="AT15" s="386"/>
      <c r="AU15" s="387"/>
      <c r="AV15" s="385"/>
      <c r="AW15" s="386"/>
      <c r="AX15" s="387"/>
    </row>
    <row r="16" spans="1:50" s="9" customFormat="1" ht="29.25" customHeight="1" thickBot="1" x14ac:dyDescent="0.25">
      <c r="A16" s="391"/>
      <c r="B16" s="374"/>
      <c r="C16" s="218" t="s">
        <v>168</v>
      </c>
      <c r="D16" s="45">
        <v>27</v>
      </c>
      <c r="E16" s="46">
        <f>F15+1</f>
        <v>42773</v>
      </c>
      <c r="F16" s="25">
        <f>E16+D16</f>
        <v>42800</v>
      </c>
      <c r="G16" s="47">
        <v>900</v>
      </c>
      <c r="H16" s="257"/>
      <c r="I16" s="385"/>
      <c r="J16" s="386"/>
      <c r="K16" s="387"/>
      <c r="L16" s="385"/>
      <c r="M16" s="386"/>
      <c r="N16" s="387"/>
      <c r="O16" s="385"/>
      <c r="P16" s="386"/>
      <c r="Q16" s="387"/>
      <c r="R16" s="385"/>
      <c r="S16" s="386"/>
      <c r="T16" s="387"/>
      <c r="U16" s="88"/>
      <c r="V16" s="89"/>
      <c r="W16" s="90"/>
      <c r="X16" s="91"/>
      <c r="Y16" s="89"/>
      <c r="Z16" s="92"/>
      <c r="AA16" s="385"/>
      <c r="AB16" s="386"/>
      <c r="AC16" s="387"/>
      <c r="AD16" s="385"/>
      <c r="AE16" s="386"/>
      <c r="AF16" s="387"/>
      <c r="AG16" s="385"/>
      <c r="AH16" s="386"/>
      <c r="AI16" s="387"/>
      <c r="AJ16" s="385"/>
      <c r="AK16" s="386"/>
      <c r="AL16" s="387"/>
      <c r="AM16" s="385"/>
      <c r="AN16" s="386"/>
      <c r="AO16" s="387"/>
      <c r="AP16" s="385"/>
      <c r="AQ16" s="386"/>
      <c r="AR16" s="387"/>
      <c r="AS16" s="385"/>
      <c r="AT16" s="386"/>
      <c r="AU16" s="387"/>
      <c r="AV16" s="385"/>
      <c r="AW16" s="386"/>
      <c r="AX16" s="387"/>
    </row>
    <row r="17" spans="1:50" s="9" customFormat="1" ht="24.95" customHeight="1" thickBot="1" x14ac:dyDescent="0.25">
      <c r="A17" s="391"/>
      <c r="B17" s="374"/>
      <c r="C17" s="56" t="s">
        <v>163</v>
      </c>
      <c r="D17" s="42">
        <v>3</v>
      </c>
      <c r="E17" s="43">
        <f>F16+1</f>
        <v>42801</v>
      </c>
      <c r="F17" s="43">
        <f>E17+D17</f>
        <v>42804</v>
      </c>
      <c r="G17" s="44"/>
      <c r="H17" s="263"/>
      <c r="I17" s="385"/>
      <c r="J17" s="386"/>
      <c r="K17" s="387"/>
      <c r="L17" s="385"/>
      <c r="M17" s="386"/>
      <c r="N17" s="387"/>
      <c r="O17" s="385"/>
      <c r="P17" s="386"/>
      <c r="Q17" s="387"/>
      <c r="R17" s="385"/>
      <c r="S17" s="386"/>
      <c r="T17" s="387"/>
      <c r="U17" s="88"/>
      <c r="V17" s="89"/>
      <c r="W17" s="90"/>
      <c r="X17" s="91"/>
      <c r="Y17" s="89"/>
      <c r="Z17" s="92"/>
      <c r="AA17" s="385"/>
      <c r="AB17" s="386"/>
      <c r="AC17" s="387"/>
      <c r="AD17" s="385"/>
      <c r="AE17" s="386"/>
      <c r="AF17" s="387"/>
      <c r="AG17" s="385"/>
      <c r="AH17" s="386"/>
      <c r="AI17" s="387"/>
      <c r="AJ17" s="385"/>
      <c r="AK17" s="386"/>
      <c r="AL17" s="387"/>
      <c r="AM17" s="385"/>
      <c r="AN17" s="386"/>
      <c r="AO17" s="387"/>
      <c r="AP17" s="385"/>
      <c r="AQ17" s="386"/>
      <c r="AR17" s="387"/>
      <c r="AS17" s="385"/>
      <c r="AT17" s="386"/>
      <c r="AU17" s="387"/>
      <c r="AV17" s="385"/>
      <c r="AW17" s="386"/>
      <c r="AX17" s="387"/>
    </row>
    <row r="18" spans="1:50" s="290" customFormat="1" ht="24.95" customHeight="1" thickBot="1" x14ac:dyDescent="0.25">
      <c r="A18" s="391"/>
      <c r="B18" s="374"/>
      <c r="C18" s="218" t="s">
        <v>165</v>
      </c>
      <c r="D18" s="219">
        <v>10</v>
      </c>
      <c r="E18" s="281">
        <f>E32</f>
        <v>42806</v>
      </c>
      <c r="F18" s="281">
        <f>D18+E18</f>
        <v>42816</v>
      </c>
      <c r="G18" s="282"/>
      <c r="H18" s="283"/>
      <c r="I18" s="284"/>
      <c r="J18" s="285"/>
      <c r="K18" s="286"/>
      <c r="L18" s="284"/>
      <c r="M18" s="285"/>
      <c r="N18" s="285"/>
      <c r="O18" s="284"/>
      <c r="P18" s="285"/>
      <c r="Q18" s="286"/>
      <c r="R18" s="285"/>
      <c r="S18" s="285"/>
      <c r="T18" s="286"/>
      <c r="U18" s="287"/>
      <c r="V18" s="288"/>
      <c r="W18" s="289"/>
      <c r="X18" s="287"/>
      <c r="Y18" s="288"/>
      <c r="Z18" s="289"/>
      <c r="AA18" s="284"/>
      <c r="AB18" s="285"/>
      <c r="AC18" s="286"/>
      <c r="AD18" s="284"/>
      <c r="AE18" s="285"/>
      <c r="AF18" s="286"/>
      <c r="AG18" s="284"/>
      <c r="AH18" s="285"/>
      <c r="AI18" s="286"/>
      <c r="AJ18" s="284"/>
      <c r="AK18" s="285"/>
      <c r="AL18" s="286"/>
      <c r="AM18" s="284"/>
      <c r="AN18" s="285"/>
      <c r="AO18" s="286"/>
      <c r="AP18" s="284"/>
      <c r="AQ18" s="285"/>
      <c r="AR18" s="286"/>
      <c r="AS18" s="284"/>
      <c r="AT18" s="285"/>
      <c r="AU18" s="286"/>
      <c r="AV18" s="284"/>
      <c r="AW18" s="285"/>
      <c r="AX18" s="286"/>
    </row>
    <row r="19" spans="1:50" s="9" customFormat="1" ht="24.95" customHeight="1" thickBot="1" x14ac:dyDescent="0.25">
      <c r="A19" s="391"/>
      <c r="B19" s="374"/>
      <c r="C19" s="56" t="s">
        <v>164</v>
      </c>
      <c r="D19" s="42">
        <v>10</v>
      </c>
      <c r="E19" s="43">
        <f>F18+1</f>
        <v>42817</v>
      </c>
      <c r="F19" s="43">
        <f>E19+D19</f>
        <v>42827</v>
      </c>
      <c r="G19" s="44"/>
      <c r="H19" s="263"/>
      <c r="I19" s="299"/>
      <c r="J19" s="300"/>
      <c r="K19" s="301"/>
      <c r="L19" s="299"/>
      <c r="M19" s="300"/>
      <c r="N19" s="300"/>
      <c r="O19" s="299"/>
      <c r="P19" s="300"/>
      <c r="Q19" s="301"/>
      <c r="R19" s="300"/>
      <c r="S19" s="300"/>
      <c r="T19" s="301"/>
      <c r="U19" s="88"/>
      <c r="V19" s="89"/>
      <c r="W19" s="90"/>
      <c r="X19" s="91"/>
      <c r="Y19" s="89"/>
      <c r="Z19" s="92"/>
      <c r="AA19" s="299"/>
      <c r="AB19" s="300"/>
      <c r="AC19" s="301"/>
      <c r="AD19" s="299"/>
      <c r="AE19" s="300"/>
      <c r="AF19" s="301"/>
      <c r="AG19" s="299"/>
      <c r="AH19" s="300"/>
      <c r="AI19" s="301"/>
      <c r="AJ19" s="299"/>
      <c r="AK19" s="300"/>
      <c r="AL19" s="301"/>
      <c r="AM19" s="299"/>
      <c r="AN19" s="300"/>
      <c r="AO19" s="301"/>
      <c r="AP19" s="299"/>
      <c r="AQ19" s="300"/>
      <c r="AR19" s="301"/>
      <c r="AS19" s="299"/>
      <c r="AT19" s="300"/>
      <c r="AU19" s="301"/>
      <c r="AV19" s="299"/>
      <c r="AW19" s="300"/>
      <c r="AX19" s="301"/>
    </row>
    <row r="20" spans="1:50" s="9" customFormat="1" ht="24.95" customHeight="1" thickBot="1" x14ac:dyDescent="0.25">
      <c r="A20" s="391"/>
      <c r="B20" s="374"/>
      <c r="C20" s="56" t="s">
        <v>140</v>
      </c>
      <c r="D20" s="42">
        <v>37</v>
      </c>
      <c r="E20" s="43">
        <f>F19+1</f>
        <v>42828</v>
      </c>
      <c r="F20" s="43">
        <f>E20+D20</f>
        <v>42865</v>
      </c>
      <c r="G20" s="44"/>
      <c r="H20" s="263"/>
      <c r="I20" s="299"/>
      <c r="J20" s="300"/>
      <c r="K20" s="301"/>
      <c r="L20" s="299"/>
      <c r="M20" s="300"/>
      <c r="N20" s="300"/>
      <c r="O20" s="299"/>
      <c r="P20" s="300"/>
      <c r="Q20" s="301"/>
      <c r="R20" s="300"/>
      <c r="S20" s="300"/>
      <c r="T20" s="301"/>
      <c r="U20" s="88"/>
      <c r="V20" s="89"/>
      <c r="W20" s="90"/>
      <c r="X20" s="91"/>
      <c r="Y20" s="89"/>
      <c r="Z20" s="92"/>
      <c r="AA20" s="299"/>
      <c r="AB20" s="300"/>
      <c r="AC20" s="301"/>
      <c r="AD20" s="299"/>
      <c r="AE20" s="300"/>
      <c r="AF20" s="301"/>
      <c r="AG20" s="299"/>
      <c r="AH20" s="300"/>
      <c r="AI20" s="301"/>
      <c r="AJ20" s="299"/>
      <c r="AK20" s="300"/>
      <c r="AL20" s="301"/>
      <c r="AM20" s="299"/>
      <c r="AN20" s="300"/>
      <c r="AO20" s="301"/>
      <c r="AP20" s="299"/>
      <c r="AQ20" s="300"/>
      <c r="AR20" s="301"/>
      <c r="AS20" s="299"/>
      <c r="AT20" s="300"/>
      <c r="AU20" s="301"/>
      <c r="AV20" s="299"/>
      <c r="AW20" s="300"/>
      <c r="AX20" s="301"/>
    </row>
    <row r="21" spans="1:50" s="9" customFormat="1" ht="24.95" customHeight="1" thickBot="1" x14ac:dyDescent="0.25">
      <c r="A21" s="391"/>
      <c r="B21" s="374"/>
      <c r="C21" s="56" t="s">
        <v>122</v>
      </c>
      <c r="D21" s="42">
        <v>10</v>
      </c>
      <c r="E21" s="43">
        <f t="shared" ref="E21:E23" si="0">F20+1</f>
        <v>42866</v>
      </c>
      <c r="F21" s="43">
        <f>E21+D21</f>
        <v>42876</v>
      </c>
      <c r="G21" s="44"/>
      <c r="H21" s="263"/>
      <c r="I21" s="299"/>
      <c r="J21" s="300"/>
      <c r="K21" s="301"/>
      <c r="L21" s="299"/>
      <c r="M21" s="300"/>
      <c r="N21" s="300"/>
      <c r="O21" s="299"/>
      <c r="P21" s="300"/>
      <c r="Q21" s="301"/>
      <c r="R21" s="300"/>
      <c r="S21" s="300"/>
      <c r="T21" s="301"/>
      <c r="U21" s="88"/>
      <c r="V21" s="89"/>
      <c r="W21" s="90"/>
      <c r="X21" s="91"/>
      <c r="Y21" s="89"/>
      <c r="Z21" s="92"/>
      <c r="AA21" s="299"/>
      <c r="AB21" s="300"/>
      <c r="AC21" s="301"/>
      <c r="AD21" s="299"/>
      <c r="AE21" s="300"/>
      <c r="AF21" s="301"/>
      <c r="AG21" s="299"/>
      <c r="AH21" s="300"/>
      <c r="AI21" s="301"/>
      <c r="AJ21" s="299"/>
      <c r="AK21" s="300"/>
      <c r="AL21" s="301"/>
      <c r="AM21" s="299"/>
      <c r="AN21" s="300"/>
      <c r="AO21" s="301"/>
      <c r="AP21" s="299"/>
      <c r="AQ21" s="300"/>
      <c r="AR21" s="301"/>
      <c r="AS21" s="299"/>
      <c r="AT21" s="300"/>
      <c r="AU21" s="301"/>
      <c r="AV21" s="299"/>
      <c r="AW21" s="300"/>
      <c r="AX21" s="301"/>
    </row>
    <row r="22" spans="1:50" s="9" customFormat="1" ht="24.95" customHeight="1" thickBot="1" x14ac:dyDescent="0.25">
      <c r="A22" s="391"/>
      <c r="B22" s="374"/>
      <c r="C22" s="56" t="s">
        <v>94</v>
      </c>
      <c r="D22" s="42">
        <v>23</v>
      </c>
      <c r="E22" s="43">
        <f t="shared" si="0"/>
        <v>42877</v>
      </c>
      <c r="F22" s="43">
        <f>E22+D22</f>
        <v>42900</v>
      </c>
      <c r="G22" s="44">
        <v>900</v>
      </c>
      <c r="H22" s="22"/>
      <c r="I22" s="294"/>
      <c r="J22" s="295"/>
      <c r="K22" s="296"/>
      <c r="L22" s="294"/>
      <c r="M22" s="295"/>
      <c r="N22" s="295"/>
      <c r="O22" s="294"/>
      <c r="P22" s="295"/>
      <c r="Q22" s="296"/>
      <c r="R22" s="295"/>
      <c r="S22" s="295"/>
      <c r="T22" s="296"/>
      <c r="U22" s="84"/>
      <c r="V22" s="85"/>
      <c r="W22" s="86"/>
      <c r="X22" s="87"/>
      <c r="Y22" s="85"/>
      <c r="Z22" s="54"/>
      <c r="AA22" s="294"/>
      <c r="AB22" s="295"/>
      <c r="AC22" s="296"/>
      <c r="AD22" s="294"/>
      <c r="AE22" s="295"/>
      <c r="AF22" s="296"/>
      <c r="AG22" s="294"/>
      <c r="AH22" s="295"/>
      <c r="AI22" s="296"/>
      <c r="AJ22" s="294"/>
      <c r="AK22" s="295"/>
      <c r="AL22" s="296"/>
      <c r="AM22" s="294"/>
      <c r="AN22" s="295"/>
      <c r="AO22" s="296"/>
      <c r="AP22" s="294"/>
      <c r="AQ22" s="295"/>
      <c r="AR22" s="296"/>
      <c r="AS22" s="294"/>
      <c r="AT22" s="295"/>
      <c r="AU22" s="296"/>
      <c r="AV22" s="294"/>
      <c r="AW22" s="295"/>
      <c r="AX22" s="296"/>
    </row>
    <row r="23" spans="1:50" s="9" customFormat="1" ht="24.95" customHeight="1" thickBot="1" x14ac:dyDescent="0.25">
      <c r="A23" s="391"/>
      <c r="B23" s="374"/>
      <c r="C23" s="56" t="s">
        <v>113</v>
      </c>
      <c r="D23" s="42">
        <v>10</v>
      </c>
      <c r="E23" s="43">
        <f t="shared" si="0"/>
        <v>42901</v>
      </c>
      <c r="F23" s="43">
        <f>E23+D23</f>
        <v>42911</v>
      </c>
      <c r="G23" s="41"/>
      <c r="H23" s="263"/>
      <c r="I23" s="299"/>
      <c r="J23" s="300"/>
      <c r="K23" s="301"/>
      <c r="L23" s="299"/>
      <c r="M23" s="300"/>
      <c r="N23" s="300"/>
      <c r="O23" s="299"/>
      <c r="P23" s="300"/>
      <c r="Q23" s="301"/>
      <c r="R23" s="300"/>
      <c r="S23" s="300"/>
      <c r="T23" s="301"/>
      <c r="U23" s="299"/>
      <c r="V23" s="75"/>
      <c r="W23" s="76"/>
      <c r="X23" s="77"/>
      <c r="Y23" s="75"/>
      <c r="Z23" s="301"/>
      <c r="AA23" s="299"/>
      <c r="AB23" s="300"/>
      <c r="AC23" s="301"/>
      <c r="AD23" s="299"/>
      <c r="AE23" s="300"/>
      <c r="AF23" s="301"/>
      <c r="AG23" s="299"/>
      <c r="AH23" s="300"/>
      <c r="AI23" s="301"/>
      <c r="AJ23" s="299"/>
      <c r="AK23" s="300"/>
      <c r="AL23" s="301"/>
      <c r="AM23" s="299"/>
      <c r="AN23" s="300"/>
      <c r="AO23" s="301"/>
      <c r="AP23" s="299"/>
      <c r="AQ23" s="300"/>
      <c r="AR23" s="301"/>
      <c r="AS23" s="299"/>
      <c r="AT23" s="300"/>
      <c r="AU23" s="301"/>
      <c r="AV23" s="299"/>
      <c r="AW23" s="300"/>
      <c r="AX23" s="301"/>
    </row>
    <row r="24" spans="1:50" s="9" customFormat="1" ht="24.95" customHeight="1" thickBot="1" x14ac:dyDescent="0.25">
      <c r="A24" s="391"/>
      <c r="B24" s="374"/>
      <c r="C24" s="56" t="s">
        <v>114</v>
      </c>
      <c r="D24" s="42">
        <f>F24-E24</f>
        <v>203</v>
      </c>
      <c r="E24" s="43">
        <f>F23+1</f>
        <v>42912</v>
      </c>
      <c r="F24" s="43">
        <v>43115</v>
      </c>
      <c r="G24" s="41"/>
      <c r="H24" s="263"/>
      <c r="I24" s="299"/>
      <c r="J24" s="300"/>
      <c r="K24" s="301"/>
      <c r="L24" s="299"/>
      <c r="M24" s="300"/>
      <c r="N24" s="300"/>
      <c r="O24" s="299"/>
      <c r="P24" s="300"/>
      <c r="Q24" s="301"/>
      <c r="R24" s="300"/>
      <c r="S24" s="300"/>
      <c r="T24" s="301"/>
      <c r="U24" s="299"/>
      <c r="V24" s="75"/>
      <c r="W24" s="76"/>
      <c r="X24" s="77"/>
      <c r="Y24" s="75"/>
      <c r="Z24" s="301"/>
      <c r="AA24" s="299"/>
      <c r="AB24" s="300"/>
      <c r="AC24" s="301"/>
      <c r="AD24" s="299"/>
      <c r="AE24" s="300"/>
      <c r="AF24" s="301"/>
      <c r="AG24" s="299"/>
      <c r="AH24" s="300"/>
      <c r="AI24" s="301"/>
      <c r="AJ24" s="299"/>
      <c r="AK24" s="300"/>
      <c r="AL24" s="301"/>
      <c r="AM24" s="299"/>
      <c r="AN24" s="300"/>
      <c r="AO24" s="301"/>
      <c r="AP24" s="299"/>
      <c r="AQ24" s="300"/>
      <c r="AR24" s="301"/>
      <c r="AS24" s="299"/>
      <c r="AT24" s="300"/>
      <c r="AU24" s="301"/>
      <c r="AV24" s="299"/>
      <c r="AW24" s="300"/>
      <c r="AX24" s="301"/>
    </row>
    <row r="25" spans="1:50" s="9" customFormat="1" ht="24.95" customHeight="1" thickBot="1" x14ac:dyDescent="0.25">
      <c r="A25" s="391"/>
      <c r="B25" s="374"/>
      <c r="C25" s="56" t="s">
        <v>61</v>
      </c>
      <c r="D25" s="42">
        <v>20</v>
      </c>
      <c r="E25" s="43">
        <f>F24+1</f>
        <v>43116</v>
      </c>
      <c r="F25" s="43">
        <f>D25+E25</f>
        <v>43136</v>
      </c>
      <c r="G25" s="41"/>
      <c r="H25" s="263"/>
      <c r="I25" s="299"/>
      <c r="J25" s="300"/>
      <c r="K25" s="301"/>
      <c r="L25" s="299"/>
      <c r="M25" s="300"/>
      <c r="N25" s="301"/>
      <c r="O25" s="299"/>
      <c r="P25" s="300"/>
      <c r="Q25" s="301"/>
      <c r="R25" s="299"/>
      <c r="S25" s="300"/>
      <c r="T25" s="301"/>
      <c r="U25" s="299"/>
      <c r="V25" s="75"/>
      <c r="W25" s="76"/>
      <c r="X25" s="77"/>
      <c r="Y25" s="75"/>
      <c r="Z25" s="301"/>
      <c r="AA25" s="299"/>
      <c r="AB25" s="300"/>
      <c r="AC25" s="301"/>
      <c r="AD25" s="299"/>
      <c r="AE25" s="300"/>
      <c r="AF25" s="301"/>
      <c r="AG25" s="299"/>
      <c r="AH25" s="300"/>
      <c r="AI25" s="301"/>
      <c r="AJ25" s="299"/>
      <c r="AK25" s="300"/>
      <c r="AL25" s="301"/>
      <c r="AM25" s="299"/>
      <c r="AN25" s="300"/>
      <c r="AO25" s="301"/>
      <c r="AP25" s="299"/>
      <c r="AQ25" s="300"/>
      <c r="AR25" s="301"/>
      <c r="AS25" s="299"/>
      <c r="AT25" s="300"/>
      <c r="AU25" s="301"/>
      <c r="AV25" s="299"/>
      <c r="AW25" s="300"/>
      <c r="AX25" s="301"/>
    </row>
    <row r="26" spans="1:50" s="9" customFormat="1" ht="24.95" customHeight="1" thickBot="1" x14ac:dyDescent="0.25">
      <c r="A26" s="391"/>
      <c r="B26" s="374"/>
      <c r="C26" s="56" t="s">
        <v>47</v>
      </c>
      <c r="D26" s="42">
        <v>12</v>
      </c>
      <c r="E26" s="43">
        <f>F26-D26</f>
        <v>43124</v>
      </c>
      <c r="F26" s="43">
        <f>F25</f>
        <v>43136</v>
      </c>
      <c r="G26" s="41"/>
      <c r="H26" s="264"/>
      <c r="I26" s="32"/>
      <c r="J26" s="33"/>
      <c r="K26" s="34"/>
      <c r="L26" s="32"/>
      <c r="M26" s="33"/>
      <c r="N26" s="34"/>
      <c r="O26" s="32"/>
      <c r="P26" s="33"/>
      <c r="Q26" s="34"/>
      <c r="R26" s="32"/>
      <c r="S26" s="33"/>
      <c r="T26" s="34"/>
      <c r="U26" s="32"/>
      <c r="V26" s="81"/>
      <c r="W26" s="82"/>
      <c r="X26" s="83"/>
      <c r="Y26" s="81"/>
      <c r="Z26" s="34"/>
      <c r="AA26" s="32"/>
      <c r="AB26" s="33"/>
      <c r="AC26" s="34"/>
      <c r="AD26" s="32"/>
      <c r="AE26" s="33"/>
      <c r="AF26" s="34"/>
      <c r="AG26" s="32"/>
      <c r="AH26" s="33"/>
      <c r="AI26" s="34"/>
      <c r="AJ26" s="32"/>
      <c r="AK26" s="33"/>
      <c r="AL26" s="34"/>
      <c r="AM26" s="32"/>
      <c r="AN26" s="33"/>
      <c r="AO26" s="34"/>
      <c r="AP26" s="32"/>
      <c r="AQ26" s="33"/>
      <c r="AR26" s="34"/>
      <c r="AS26" s="32"/>
      <c r="AT26" s="33"/>
      <c r="AU26" s="34"/>
      <c r="AV26" s="32"/>
      <c r="AW26" s="33"/>
      <c r="AX26" s="34"/>
    </row>
    <row r="27" spans="1:50" s="9" customFormat="1" ht="24.95" customHeight="1" thickBot="1" x14ac:dyDescent="0.25">
      <c r="A27" s="391"/>
      <c r="B27" s="374"/>
      <c r="C27" s="56" t="s">
        <v>105</v>
      </c>
      <c r="D27" s="42">
        <v>4</v>
      </c>
      <c r="E27" s="43">
        <f>F23+1</f>
        <v>42912</v>
      </c>
      <c r="F27" s="43">
        <f>E27+D27</f>
        <v>42916</v>
      </c>
      <c r="G27" s="41"/>
      <c r="H27" s="22"/>
      <c r="I27" s="299"/>
      <c r="J27" s="300"/>
      <c r="K27" s="301"/>
      <c r="L27" s="299"/>
      <c r="M27" s="300"/>
      <c r="N27" s="301"/>
      <c r="O27" s="299"/>
      <c r="P27" s="300"/>
      <c r="Q27" s="301"/>
      <c r="R27" s="299"/>
      <c r="S27" s="300"/>
      <c r="T27" s="301"/>
      <c r="U27" s="299"/>
      <c r="V27" s="75"/>
      <c r="W27" s="76"/>
      <c r="X27" s="77"/>
      <c r="Y27" s="75"/>
      <c r="Z27" s="301"/>
      <c r="AA27" s="299"/>
      <c r="AB27" s="300"/>
      <c r="AC27" s="301"/>
      <c r="AD27" s="299"/>
      <c r="AE27" s="300"/>
      <c r="AF27" s="301"/>
      <c r="AG27" s="299"/>
      <c r="AH27" s="300"/>
      <c r="AI27" s="301"/>
      <c r="AJ27" s="299"/>
      <c r="AK27" s="300"/>
      <c r="AL27" s="301"/>
      <c r="AM27" s="299"/>
      <c r="AN27" s="300"/>
      <c r="AO27" s="301"/>
      <c r="AP27" s="299"/>
      <c r="AQ27" s="300"/>
      <c r="AR27" s="301"/>
      <c r="AS27" s="299"/>
      <c r="AT27" s="300"/>
      <c r="AU27" s="301"/>
      <c r="AV27" s="299"/>
      <c r="AW27" s="300"/>
      <c r="AX27" s="301"/>
    </row>
    <row r="28" spans="1:50" s="9" customFormat="1" ht="24.95" customHeight="1" thickBot="1" x14ac:dyDescent="0.25">
      <c r="A28" s="391"/>
      <c r="B28" s="374"/>
      <c r="C28" s="56" t="s">
        <v>115</v>
      </c>
      <c r="D28" s="42">
        <v>5</v>
      </c>
      <c r="E28" s="43">
        <f>F32+1</f>
        <v>42817</v>
      </c>
      <c r="F28" s="43">
        <f t="shared" ref="F28:F32" si="1">E28+D28</f>
        <v>42822</v>
      </c>
      <c r="G28" s="41"/>
      <c r="H28" s="264"/>
      <c r="I28" s="299"/>
      <c r="J28" s="300"/>
      <c r="K28" s="301"/>
      <c r="L28" s="299"/>
      <c r="M28" s="300"/>
      <c r="N28" s="301"/>
      <c r="O28" s="299"/>
      <c r="P28" s="300"/>
      <c r="Q28" s="301"/>
      <c r="R28" s="299"/>
      <c r="S28" s="300"/>
      <c r="T28" s="301"/>
      <c r="U28" s="299"/>
      <c r="V28" s="75"/>
      <c r="W28" s="76"/>
      <c r="X28" s="77"/>
      <c r="Y28" s="75"/>
      <c r="Z28" s="301"/>
      <c r="AA28" s="299"/>
      <c r="AB28" s="300"/>
      <c r="AC28" s="301"/>
      <c r="AD28" s="299"/>
      <c r="AE28" s="300"/>
      <c r="AF28" s="301"/>
      <c r="AG28" s="299"/>
      <c r="AH28" s="300"/>
      <c r="AI28" s="301"/>
      <c r="AJ28" s="299"/>
      <c r="AK28" s="300"/>
      <c r="AL28" s="301"/>
      <c r="AM28" s="299"/>
      <c r="AN28" s="300"/>
      <c r="AO28" s="301"/>
      <c r="AP28" s="299"/>
      <c r="AQ28" s="300"/>
      <c r="AR28" s="301"/>
      <c r="AS28" s="299"/>
      <c r="AT28" s="300"/>
      <c r="AU28" s="301"/>
      <c r="AV28" s="299"/>
      <c r="AW28" s="300"/>
      <c r="AX28" s="301"/>
    </row>
    <row r="29" spans="1:50" s="9" customFormat="1" ht="24.95" customHeight="1" thickBot="1" x14ac:dyDescent="0.25">
      <c r="A29" s="391"/>
      <c r="B29" s="374"/>
      <c r="C29" s="56" t="s">
        <v>116</v>
      </c>
      <c r="D29" s="42">
        <v>5</v>
      </c>
      <c r="E29" s="43">
        <f>F36+1</f>
        <v>43143</v>
      </c>
      <c r="F29" s="43">
        <f t="shared" si="1"/>
        <v>43148</v>
      </c>
      <c r="G29" s="41"/>
      <c r="H29" s="22"/>
      <c r="I29" s="299"/>
      <c r="J29" s="300"/>
      <c r="K29" s="301"/>
      <c r="L29" s="299"/>
      <c r="M29" s="300"/>
      <c r="N29" s="301"/>
      <c r="O29" s="299"/>
      <c r="P29" s="300"/>
      <c r="Q29" s="301"/>
      <c r="R29" s="299"/>
      <c r="S29" s="300"/>
      <c r="T29" s="301"/>
      <c r="U29" s="299"/>
      <c r="V29" s="75"/>
      <c r="W29" s="76"/>
      <c r="X29" s="77"/>
      <c r="Y29" s="75"/>
      <c r="Z29" s="301"/>
      <c r="AA29" s="299"/>
      <c r="AB29" s="300"/>
      <c r="AC29" s="301"/>
      <c r="AD29" s="299"/>
      <c r="AE29" s="300"/>
      <c r="AF29" s="301"/>
      <c r="AG29" s="299"/>
      <c r="AH29" s="300"/>
      <c r="AI29" s="301"/>
      <c r="AJ29" s="299"/>
      <c r="AK29" s="300"/>
      <c r="AL29" s="301"/>
      <c r="AM29" s="299"/>
      <c r="AN29" s="300"/>
      <c r="AO29" s="301"/>
      <c r="AP29" s="299"/>
      <c r="AQ29" s="300"/>
      <c r="AR29" s="301"/>
      <c r="AS29" s="299"/>
      <c r="AT29" s="300"/>
      <c r="AU29" s="301"/>
      <c r="AV29" s="299"/>
      <c r="AW29" s="300"/>
      <c r="AX29" s="301"/>
    </row>
    <row r="30" spans="1:50" s="9" customFormat="1" ht="24.95" customHeight="1" thickBot="1" x14ac:dyDescent="0.25">
      <c r="A30" s="391"/>
      <c r="B30" s="374"/>
      <c r="C30" s="56" t="s">
        <v>66</v>
      </c>
      <c r="D30" s="24">
        <v>10</v>
      </c>
      <c r="E30" s="25">
        <v>42763</v>
      </c>
      <c r="F30" s="25">
        <f>E30+D30</f>
        <v>42773</v>
      </c>
      <c r="G30" s="41"/>
      <c r="H30" s="264"/>
      <c r="I30" s="299"/>
      <c r="J30" s="300"/>
      <c r="K30" s="301"/>
      <c r="L30" s="299"/>
      <c r="M30" s="300"/>
      <c r="N30" s="301"/>
      <c r="O30" s="299"/>
      <c r="P30" s="300"/>
      <c r="Q30" s="301"/>
      <c r="R30" s="299"/>
      <c r="S30" s="300"/>
      <c r="T30" s="301"/>
      <c r="U30" s="299"/>
      <c r="V30" s="75"/>
      <c r="W30" s="76"/>
      <c r="X30" s="77"/>
      <c r="Y30" s="75"/>
      <c r="Z30" s="301"/>
      <c r="AA30" s="299"/>
      <c r="AB30" s="300"/>
      <c r="AC30" s="301"/>
      <c r="AD30" s="299"/>
      <c r="AE30" s="300"/>
      <c r="AF30" s="301"/>
      <c r="AG30" s="299"/>
      <c r="AH30" s="300"/>
      <c r="AI30" s="301"/>
      <c r="AJ30" s="299"/>
      <c r="AK30" s="300"/>
      <c r="AL30" s="301"/>
      <c r="AM30" s="299"/>
      <c r="AN30" s="300"/>
      <c r="AO30" s="301"/>
      <c r="AP30" s="299"/>
      <c r="AQ30" s="300"/>
      <c r="AR30" s="301"/>
      <c r="AS30" s="299"/>
      <c r="AT30" s="300"/>
      <c r="AU30" s="301"/>
      <c r="AV30" s="299"/>
      <c r="AW30" s="300"/>
      <c r="AX30" s="301"/>
    </row>
    <row r="31" spans="1:50" s="9" customFormat="1" ht="24.95" customHeight="1" thickBot="1" x14ac:dyDescent="0.25">
      <c r="A31" s="391"/>
      <c r="B31" s="374"/>
      <c r="C31" s="56" t="s">
        <v>67</v>
      </c>
      <c r="D31" s="24">
        <v>5</v>
      </c>
      <c r="E31" s="25">
        <f>F17+1-5</f>
        <v>42800</v>
      </c>
      <c r="F31" s="25">
        <f>E31+D31</f>
        <v>42805</v>
      </c>
      <c r="G31" s="41"/>
      <c r="H31" s="264"/>
      <c r="I31" s="299"/>
      <c r="J31" s="300"/>
      <c r="K31" s="301"/>
      <c r="L31" s="299"/>
      <c r="M31" s="300"/>
      <c r="N31" s="301"/>
      <c r="O31" s="299"/>
      <c r="P31" s="300"/>
      <c r="Q31" s="301"/>
      <c r="R31" s="299"/>
      <c r="S31" s="300"/>
      <c r="T31" s="301"/>
      <c r="U31" s="299"/>
      <c r="V31" s="75"/>
      <c r="W31" s="76"/>
      <c r="X31" s="77"/>
      <c r="Y31" s="75"/>
      <c r="Z31" s="301"/>
      <c r="AA31" s="299"/>
      <c r="AB31" s="300"/>
      <c r="AC31" s="301"/>
      <c r="AD31" s="299"/>
      <c r="AE31" s="300"/>
      <c r="AF31" s="301"/>
      <c r="AG31" s="299"/>
      <c r="AH31" s="300"/>
      <c r="AI31" s="301"/>
      <c r="AJ31" s="299"/>
      <c r="AK31" s="300"/>
      <c r="AL31" s="301"/>
      <c r="AM31" s="299"/>
      <c r="AN31" s="300"/>
      <c r="AO31" s="301"/>
      <c r="AP31" s="299"/>
      <c r="AQ31" s="300"/>
      <c r="AR31" s="301"/>
      <c r="AS31" s="299"/>
      <c r="AT31" s="300"/>
      <c r="AU31" s="301"/>
      <c r="AV31" s="299"/>
      <c r="AW31" s="300"/>
      <c r="AX31" s="301"/>
    </row>
    <row r="32" spans="1:50" s="9" customFormat="1" ht="24.95" customHeight="1" thickBot="1" x14ac:dyDescent="0.25">
      <c r="A32" s="391"/>
      <c r="B32" s="374"/>
      <c r="C32" s="56" t="s">
        <v>98</v>
      </c>
      <c r="D32" s="24">
        <v>10</v>
      </c>
      <c r="E32" s="25">
        <f>F31+1</f>
        <v>42806</v>
      </c>
      <c r="F32" s="25">
        <f t="shared" si="1"/>
        <v>42816</v>
      </c>
      <c r="G32" s="41"/>
      <c r="H32" s="264"/>
      <c r="I32" s="299"/>
      <c r="J32" s="300"/>
      <c r="K32" s="301"/>
      <c r="L32" s="299"/>
      <c r="M32" s="300"/>
      <c r="N32" s="301"/>
      <c r="O32" s="299"/>
      <c r="P32" s="300"/>
      <c r="Q32" s="301"/>
      <c r="R32" s="299"/>
      <c r="S32" s="300"/>
      <c r="T32" s="301"/>
      <c r="U32" s="299"/>
      <c r="V32" s="75"/>
      <c r="W32" s="76"/>
      <c r="X32" s="77"/>
      <c r="Y32" s="75"/>
      <c r="Z32" s="301"/>
      <c r="AA32" s="299"/>
      <c r="AB32" s="300"/>
      <c r="AC32" s="301"/>
      <c r="AD32" s="299"/>
      <c r="AE32" s="300"/>
      <c r="AF32" s="301"/>
      <c r="AG32" s="299"/>
      <c r="AH32" s="300"/>
      <c r="AI32" s="301"/>
      <c r="AJ32" s="299"/>
      <c r="AK32" s="300"/>
      <c r="AL32" s="301"/>
      <c r="AM32" s="299"/>
      <c r="AN32" s="300"/>
      <c r="AO32" s="301"/>
      <c r="AP32" s="299"/>
      <c r="AQ32" s="300"/>
      <c r="AR32" s="301"/>
      <c r="AS32" s="299"/>
      <c r="AT32" s="300"/>
      <c r="AU32" s="301"/>
      <c r="AV32" s="299"/>
      <c r="AW32" s="300"/>
      <c r="AX32" s="301"/>
    </row>
    <row r="33" spans="1:50" s="9" customFormat="1" ht="24.95" customHeight="1" thickBot="1" x14ac:dyDescent="0.25">
      <c r="A33" s="391"/>
      <c r="B33" s="374"/>
      <c r="C33" s="218" t="s">
        <v>166</v>
      </c>
      <c r="D33" s="302">
        <v>10</v>
      </c>
      <c r="E33" s="303">
        <f>F32+1</f>
        <v>42817</v>
      </c>
      <c r="F33" s="303">
        <f>E33+D33</f>
        <v>42827</v>
      </c>
      <c r="G33" s="41"/>
      <c r="H33" s="22"/>
      <c r="I33" s="299"/>
      <c r="J33" s="300"/>
      <c r="K33" s="301"/>
      <c r="L33" s="299"/>
      <c r="M33" s="300"/>
      <c r="N33" s="301"/>
      <c r="O33" s="299"/>
      <c r="P33" s="300"/>
      <c r="Q33" s="301"/>
      <c r="R33" s="299"/>
      <c r="S33" s="300"/>
      <c r="T33" s="301"/>
      <c r="U33" s="299"/>
      <c r="V33" s="75"/>
      <c r="W33" s="76"/>
      <c r="X33" s="77"/>
      <c r="Y33" s="75"/>
      <c r="Z33" s="301"/>
      <c r="AA33" s="299"/>
      <c r="AB33" s="300"/>
      <c r="AC33" s="301"/>
      <c r="AD33" s="299"/>
      <c r="AE33" s="300"/>
      <c r="AF33" s="301"/>
      <c r="AG33" s="299"/>
      <c r="AH33" s="300"/>
      <c r="AI33" s="301"/>
      <c r="AJ33" s="299"/>
      <c r="AK33" s="300"/>
      <c r="AL33" s="301"/>
      <c r="AM33" s="299"/>
      <c r="AN33" s="300"/>
      <c r="AO33" s="301"/>
      <c r="AP33" s="299"/>
      <c r="AQ33" s="300"/>
      <c r="AR33" s="301"/>
      <c r="AS33" s="299"/>
      <c r="AT33" s="300"/>
      <c r="AU33" s="301"/>
      <c r="AV33" s="299"/>
      <c r="AW33" s="300"/>
      <c r="AX33" s="301"/>
    </row>
    <row r="34" spans="1:50" s="9" customFormat="1" ht="24.95" customHeight="1" thickBot="1" x14ac:dyDescent="0.25">
      <c r="A34" s="391"/>
      <c r="B34" s="374"/>
      <c r="C34" s="56" t="s">
        <v>120</v>
      </c>
      <c r="D34" s="24">
        <v>10</v>
      </c>
      <c r="E34" s="25">
        <v>43115</v>
      </c>
      <c r="F34" s="25">
        <f>E34+D34</f>
        <v>43125</v>
      </c>
      <c r="G34" s="41"/>
      <c r="H34" s="264"/>
      <c r="I34" s="32"/>
      <c r="J34" s="33"/>
      <c r="K34" s="34"/>
      <c r="L34" s="32"/>
      <c r="M34" s="33"/>
      <c r="N34" s="34"/>
      <c r="O34" s="32"/>
      <c r="P34" s="33"/>
      <c r="Q34" s="34"/>
      <c r="R34" s="32"/>
      <c r="S34" s="33"/>
      <c r="T34" s="34"/>
      <c r="U34" s="32"/>
      <c r="V34" s="81"/>
      <c r="W34" s="82"/>
      <c r="X34" s="83"/>
      <c r="Y34" s="81"/>
      <c r="Z34" s="34"/>
      <c r="AA34" s="32"/>
      <c r="AB34" s="33"/>
      <c r="AC34" s="34"/>
      <c r="AD34" s="32"/>
      <c r="AE34" s="33"/>
      <c r="AF34" s="34"/>
      <c r="AG34" s="32"/>
      <c r="AH34" s="33"/>
      <c r="AI34" s="34"/>
      <c r="AJ34" s="32"/>
      <c r="AK34" s="33"/>
      <c r="AL34" s="34"/>
      <c r="AM34" s="32"/>
      <c r="AN34" s="33"/>
      <c r="AO34" s="34"/>
      <c r="AP34" s="32"/>
      <c r="AQ34" s="33"/>
      <c r="AR34" s="34"/>
      <c r="AS34" s="32"/>
      <c r="AT34" s="33"/>
      <c r="AU34" s="34"/>
      <c r="AV34" s="32"/>
      <c r="AW34" s="33"/>
      <c r="AX34" s="34"/>
    </row>
    <row r="35" spans="1:50" s="9" customFormat="1" ht="24.95" customHeight="1" thickBot="1" x14ac:dyDescent="0.25">
      <c r="A35" s="391"/>
      <c r="B35" s="374"/>
      <c r="C35" s="56" t="s">
        <v>67</v>
      </c>
      <c r="D35" s="24">
        <v>5</v>
      </c>
      <c r="E35" s="25">
        <f>F34+1</f>
        <v>43126</v>
      </c>
      <c r="F35" s="25">
        <f>E35+D35</f>
        <v>43131</v>
      </c>
      <c r="G35" s="41"/>
      <c r="H35" s="22"/>
      <c r="I35" s="32"/>
      <c r="J35" s="33"/>
      <c r="K35" s="34"/>
      <c r="L35" s="32"/>
      <c r="M35" s="33"/>
      <c r="N35" s="34"/>
      <c r="O35" s="32"/>
      <c r="P35" s="33"/>
      <c r="Q35" s="34"/>
      <c r="R35" s="32"/>
      <c r="S35" s="33"/>
      <c r="T35" s="34"/>
      <c r="U35" s="32"/>
      <c r="V35" s="81"/>
      <c r="W35" s="82"/>
      <c r="X35" s="83"/>
      <c r="Y35" s="81"/>
      <c r="Z35" s="34"/>
      <c r="AA35" s="32"/>
      <c r="AB35" s="33"/>
      <c r="AC35" s="34"/>
      <c r="AD35" s="32"/>
      <c r="AE35" s="33"/>
      <c r="AF35" s="34"/>
      <c r="AG35" s="32"/>
      <c r="AH35" s="33"/>
      <c r="AI35" s="34"/>
      <c r="AJ35" s="32"/>
      <c r="AK35" s="33"/>
      <c r="AL35" s="34"/>
      <c r="AM35" s="32"/>
      <c r="AN35" s="33"/>
      <c r="AO35" s="34"/>
      <c r="AP35" s="32"/>
      <c r="AQ35" s="33"/>
      <c r="AR35" s="34"/>
      <c r="AS35" s="32"/>
      <c r="AT35" s="33"/>
      <c r="AU35" s="34"/>
      <c r="AV35" s="32"/>
      <c r="AW35" s="33"/>
      <c r="AX35" s="34"/>
    </row>
    <row r="36" spans="1:50" s="9" customFormat="1" ht="24.95" customHeight="1" thickBot="1" x14ac:dyDescent="0.25">
      <c r="A36" s="391"/>
      <c r="B36" s="374"/>
      <c r="C36" s="56" t="s">
        <v>118</v>
      </c>
      <c r="D36" s="24">
        <v>10</v>
      </c>
      <c r="E36" s="25">
        <f>F35+1</f>
        <v>43132</v>
      </c>
      <c r="F36" s="25">
        <f>E36+D36</f>
        <v>43142</v>
      </c>
      <c r="G36" s="41"/>
      <c r="H36" s="264"/>
      <c r="I36" s="32"/>
      <c r="J36" s="33"/>
      <c r="K36" s="34"/>
      <c r="L36" s="32"/>
      <c r="M36" s="33"/>
      <c r="N36" s="34"/>
      <c r="O36" s="32"/>
      <c r="P36" s="33"/>
      <c r="Q36" s="34"/>
      <c r="R36" s="32"/>
      <c r="S36" s="33"/>
      <c r="T36" s="34"/>
      <c r="U36" s="32"/>
      <c r="V36" s="81"/>
      <c r="W36" s="82"/>
      <c r="X36" s="83"/>
      <c r="Y36" s="81"/>
      <c r="Z36" s="34"/>
      <c r="AA36" s="32"/>
      <c r="AB36" s="33"/>
      <c r="AC36" s="34"/>
      <c r="AD36" s="32"/>
      <c r="AE36" s="33"/>
      <c r="AF36" s="34"/>
      <c r="AG36" s="32"/>
      <c r="AH36" s="33"/>
      <c r="AI36" s="34"/>
      <c r="AJ36" s="32"/>
      <c r="AK36" s="33"/>
      <c r="AL36" s="34"/>
      <c r="AM36" s="32"/>
      <c r="AN36" s="33"/>
      <c r="AO36" s="34"/>
      <c r="AP36" s="32"/>
      <c r="AQ36" s="33"/>
      <c r="AR36" s="34"/>
      <c r="AS36" s="32"/>
      <c r="AT36" s="33"/>
      <c r="AU36" s="34"/>
      <c r="AV36" s="32"/>
      <c r="AW36" s="33"/>
      <c r="AX36" s="34"/>
    </row>
    <row r="37" spans="1:50" s="9" customFormat="1" ht="24.95" customHeight="1" thickBot="1" x14ac:dyDescent="0.25">
      <c r="A37" s="392"/>
      <c r="B37" s="375"/>
      <c r="C37" s="265" t="s">
        <v>119</v>
      </c>
      <c r="D37" s="97">
        <v>10</v>
      </c>
      <c r="E37" s="35">
        <f>F36+1</f>
        <v>43143</v>
      </c>
      <c r="F37" s="35">
        <f>D37+E37</f>
        <v>43153</v>
      </c>
      <c r="G37" s="98"/>
      <c r="H37" s="254"/>
      <c r="I37" s="32"/>
      <c r="J37" s="33"/>
      <c r="K37" s="34"/>
      <c r="L37" s="32"/>
      <c r="M37" s="33"/>
      <c r="N37" s="34"/>
      <c r="O37" s="32"/>
      <c r="P37" s="33"/>
      <c r="Q37" s="34"/>
      <c r="R37" s="32"/>
      <c r="S37" s="33"/>
      <c r="T37" s="34"/>
      <c r="U37" s="32"/>
      <c r="V37" s="81"/>
      <c r="W37" s="82"/>
      <c r="X37" s="83"/>
      <c r="Y37" s="81"/>
      <c r="Z37" s="34"/>
      <c r="AA37" s="32"/>
      <c r="AB37" s="33"/>
      <c r="AC37" s="34"/>
      <c r="AD37" s="32"/>
      <c r="AE37" s="33"/>
      <c r="AF37" s="34"/>
      <c r="AG37" s="32"/>
      <c r="AH37" s="33"/>
      <c r="AI37" s="34"/>
      <c r="AJ37" s="32"/>
      <c r="AK37" s="33"/>
      <c r="AL37" s="34"/>
      <c r="AM37" s="32"/>
      <c r="AN37" s="33"/>
      <c r="AO37" s="34"/>
      <c r="AP37" s="32"/>
      <c r="AQ37" s="33"/>
      <c r="AR37" s="34"/>
      <c r="AS37" s="32"/>
      <c r="AT37" s="33"/>
      <c r="AU37" s="34"/>
      <c r="AV37" s="32"/>
      <c r="AW37" s="33"/>
      <c r="AX37" s="34"/>
    </row>
    <row r="38" spans="1:50" s="9" customFormat="1" x14ac:dyDescent="0.2">
      <c r="A38" s="28"/>
      <c r="B38" s="29"/>
      <c r="C38" s="30"/>
      <c r="D38" s="22"/>
      <c r="E38" s="7"/>
      <c r="F38" s="7"/>
      <c r="G38" s="22"/>
      <c r="H38" s="22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</row>
    <row r="39" spans="1:50" ht="42" customHeight="1" thickBot="1" x14ac:dyDescent="0.25">
      <c r="A39" s="26"/>
      <c r="B39" s="369" t="s">
        <v>123</v>
      </c>
      <c r="C39" s="369"/>
      <c r="D39" s="369"/>
      <c r="E39" s="369"/>
      <c r="F39" s="369"/>
      <c r="G39" s="23"/>
      <c r="H39" s="23"/>
      <c r="I39" s="23"/>
      <c r="J39" s="23"/>
      <c r="K39" s="23"/>
      <c r="L39" s="23"/>
      <c r="M39" s="23"/>
      <c r="N39" s="23"/>
      <c r="O39" s="368"/>
      <c r="P39" s="368"/>
      <c r="Q39" s="368"/>
      <c r="R39" s="368"/>
      <c r="S39" s="368"/>
      <c r="T39" s="368"/>
      <c r="U39" s="368"/>
      <c r="V39" s="23"/>
      <c r="W39" s="23"/>
      <c r="X39" s="23"/>
      <c r="Y39" s="23"/>
      <c r="Z39" s="23"/>
    </row>
    <row r="40" spans="1:50" ht="60.75" customHeight="1" x14ac:dyDescent="0.2">
      <c r="B40" s="99"/>
      <c r="C40" s="193" t="s">
        <v>71</v>
      </c>
      <c r="D40" s="100" t="s">
        <v>70</v>
      </c>
      <c r="E40" s="100" t="s">
        <v>72</v>
      </c>
      <c r="F40" s="101" t="s">
        <v>73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50" ht="48" customHeight="1" x14ac:dyDescent="0.2">
      <c r="B41" s="291">
        <v>1</v>
      </c>
      <c r="C41" s="273" t="s">
        <v>161</v>
      </c>
      <c r="D41" s="275">
        <v>15</v>
      </c>
      <c r="E41" s="274">
        <v>156144</v>
      </c>
      <c r="F41" s="276">
        <f>E41*D41</f>
        <v>2342160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50" ht="63.75" customHeight="1" x14ac:dyDescent="0.2">
      <c r="B42" s="291">
        <v>2</v>
      </c>
      <c r="C42" s="273" t="s">
        <v>162</v>
      </c>
      <c r="D42" s="275">
        <v>15</v>
      </c>
      <c r="E42" s="274">
        <v>156144</v>
      </c>
      <c r="F42" s="276">
        <f>E42*D42</f>
        <v>2342160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50" ht="63.75" customHeight="1" x14ac:dyDescent="0.2">
      <c r="B43" s="291">
        <v>3</v>
      </c>
      <c r="C43" s="273" t="s">
        <v>167</v>
      </c>
      <c r="D43" s="275">
        <v>2</v>
      </c>
      <c r="E43" s="274">
        <v>10000000</v>
      </c>
      <c r="F43" s="276">
        <f>E43*D43</f>
        <v>20000000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50" ht="24" x14ac:dyDescent="0.2">
      <c r="B44" s="102">
        <v>4</v>
      </c>
      <c r="C44" s="103" t="s">
        <v>45</v>
      </c>
      <c r="D44" s="104">
        <v>1</v>
      </c>
      <c r="E44" s="105">
        <v>12918611</v>
      </c>
      <c r="F44" s="106">
        <f>E44*D44</f>
        <v>12918611</v>
      </c>
    </row>
    <row r="45" spans="1:50" ht="24" x14ac:dyDescent="0.2">
      <c r="B45" s="102">
        <v>5</v>
      </c>
      <c r="C45" s="108" t="s">
        <v>125</v>
      </c>
      <c r="D45" s="104">
        <v>1</v>
      </c>
      <c r="E45" s="105">
        <v>2600951</v>
      </c>
      <c r="F45" s="106">
        <f t="shared" ref="F45:F67" si="2">E45*D45</f>
        <v>2600951</v>
      </c>
    </row>
    <row r="46" spans="1:50" ht="24" x14ac:dyDescent="0.2">
      <c r="B46" s="102">
        <v>6</v>
      </c>
      <c r="C46" s="108" t="s">
        <v>100</v>
      </c>
      <c r="D46" s="104">
        <v>900</v>
      </c>
      <c r="E46" s="279">
        <v>88000</v>
      </c>
      <c r="F46" s="106">
        <f t="shared" si="2"/>
        <v>79200000</v>
      </c>
      <c r="N46" s="2" t="s">
        <v>30</v>
      </c>
    </row>
    <row r="47" spans="1:50" ht="24" x14ac:dyDescent="0.2">
      <c r="B47" s="102">
        <v>7</v>
      </c>
      <c r="C47" s="108" t="s">
        <v>150</v>
      </c>
      <c r="D47" s="104">
        <v>2</v>
      </c>
      <c r="E47" s="105">
        <v>1542727</v>
      </c>
      <c r="F47" s="106">
        <f t="shared" si="2"/>
        <v>3085454</v>
      </c>
      <c r="N47" s="2"/>
    </row>
    <row r="48" spans="1:50" ht="24" customHeight="1" x14ac:dyDescent="0.2">
      <c r="B48" s="102">
        <v>8</v>
      </c>
      <c r="C48" s="108" t="s">
        <v>46</v>
      </c>
      <c r="D48" s="104">
        <v>1</v>
      </c>
      <c r="E48" s="105">
        <v>1553522</v>
      </c>
      <c r="F48" s="106">
        <f t="shared" si="2"/>
        <v>1553522</v>
      </c>
      <c r="N48" s="2"/>
    </row>
    <row r="49" spans="2:14" ht="24" customHeight="1" x14ac:dyDescent="0.2">
      <c r="B49" s="102">
        <v>9</v>
      </c>
      <c r="C49" s="108" t="s">
        <v>126</v>
      </c>
      <c r="D49" s="104">
        <v>47</v>
      </c>
      <c r="E49" s="105">
        <v>174691</v>
      </c>
      <c r="F49" s="106">
        <f t="shared" si="2"/>
        <v>8210477</v>
      </c>
      <c r="N49" s="2"/>
    </row>
    <row r="50" spans="2:14" ht="24" customHeight="1" x14ac:dyDescent="0.2">
      <c r="B50" s="102">
        <v>10</v>
      </c>
      <c r="C50" s="108" t="s">
        <v>127</v>
      </c>
      <c r="D50" s="104">
        <v>1</v>
      </c>
      <c r="E50" s="105">
        <v>2600951</v>
      </c>
      <c r="F50" s="106">
        <f t="shared" si="2"/>
        <v>2600951</v>
      </c>
      <c r="N50" s="2"/>
    </row>
    <row r="51" spans="2:14" ht="24" x14ac:dyDescent="0.2">
      <c r="B51" s="102">
        <v>11</v>
      </c>
      <c r="C51" s="194" t="s">
        <v>94</v>
      </c>
      <c r="D51" s="104">
        <v>900</v>
      </c>
      <c r="E51" s="279">
        <v>88000</v>
      </c>
      <c r="F51" s="106">
        <f t="shared" si="2"/>
        <v>79200000</v>
      </c>
      <c r="N51" s="2"/>
    </row>
    <row r="52" spans="2:14" ht="24" x14ac:dyDescent="0.2">
      <c r="B52" s="102">
        <v>12</v>
      </c>
      <c r="C52" s="108" t="s">
        <v>46</v>
      </c>
      <c r="D52" s="104">
        <v>1</v>
      </c>
      <c r="E52" s="105">
        <v>1553522</v>
      </c>
      <c r="F52" s="106">
        <f t="shared" si="2"/>
        <v>1553522</v>
      </c>
    </row>
    <row r="53" spans="2:14" ht="28.5" customHeight="1" x14ac:dyDescent="0.2">
      <c r="B53" s="102">
        <v>13</v>
      </c>
      <c r="C53" s="108" t="s">
        <v>128</v>
      </c>
      <c r="D53" s="104">
        <v>205</v>
      </c>
      <c r="E53" s="105">
        <v>174691</v>
      </c>
      <c r="F53" s="106">
        <f t="shared" si="2"/>
        <v>35811655</v>
      </c>
    </row>
    <row r="54" spans="2:14" ht="24" x14ac:dyDescent="0.2">
      <c r="B54" s="102">
        <v>14</v>
      </c>
      <c r="C54" s="108" t="s">
        <v>62</v>
      </c>
      <c r="D54" s="104">
        <v>1</v>
      </c>
      <c r="E54" s="105">
        <v>13761201</v>
      </c>
      <c r="F54" s="106">
        <f t="shared" si="2"/>
        <v>13761201</v>
      </c>
    </row>
    <row r="55" spans="2:14" ht="24" x14ac:dyDescent="0.2">
      <c r="B55" s="102">
        <v>15</v>
      </c>
      <c r="C55" s="108" t="s">
        <v>132</v>
      </c>
      <c r="D55" s="104">
        <v>5</v>
      </c>
      <c r="E55" s="105">
        <v>156144</v>
      </c>
      <c r="F55" s="106">
        <f t="shared" si="2"/>
        <v>780720</v>
      </c>
    </row>
    <row r="56" spans="2:14" ht="24" x14ac:dyDescent="0.2">
      <c r="B56" s="102">
        <v>16</v>
      </c>
      <c r="C56" s="108" t="s">
        <v>133</v>
      </c>
      <c r="D56" s="104">
        <v>5</v>
      </c>
      <c r="E56" s="105">
        <v>156144</v>
      </c>
      <c r="F56" s="106">
        <f t="shared" si="2"/>
        <v>780720</v>
      </c>
    </row>
    <row r="57" spans="2:14" ht="24" x14ac:dyDescent="0.2">
      <c r="B57" s="102">
        <v>17</v>
      </c>
      <c r="C57" s="108" t="s">
        <v>116</v>
      </c>
      <c r="D57" s="104">
        <v>5</v>
      </c>
      <c r="E57" s="105">
        <v>156144</v>
      </c>
      <c r="F57" s="106">
        <f t="shared" si="2"/>
        <v>780720</v>
      </c>
    </row>
    <row r="58" spans="2:14" x14ac:dyDescent="0.2">
      <c r="B58" s="102">
        <v>18</v>
      </c>
      <c r="C58" s="108" t="s">
        <v>66</v>
      </c>
      <c r="D58" s="104">
        <v>1</v>
      </c>
      <c r="E58" s="105">
        <v>6600000</v>
      </c>
      <c r="F58" s="106">
        <f t="shared" si="2"/>
        <v>6600000</v>
      </c>
    </row>
    <row r="59" spans="2:14" x14ac:dyDescent="0.2">
      <c r="B59" s="102">
        <v>19</v>
      </c>
      <c r="C59" s="108" t="s">
        <v>134</v>
      </c>
      <c r="D59" s="104">
        <v>1</v>
      </c>
      <c r="E59" s="105">
        <f>91859000</f>
        <v>91859000</v>
      </c>
      <c r="F59" s="106">
        <f t="shared" si="2"/>
        <v>91859000</v>
      </c>
    </row>
    <row r="60" spans="2:14" ht="24" x14ac:dyDescent="0.2">
      <c r="B60" s="102">
        <v>20</v>
      </c>
      <c r="C60" s="108" t="s">
        <v>137</v>
      </c>
      <c r="D60" s="104">
        <v>1</v>
      </c>
      <c r="E60" s="105">
        <v>6600000</v>
      </c>
      <c r="F60" s="106">
        <f t="shared" si="2"/>
        <v>6600000</v>
      </c>
    </row>
    <row r="61" spans="2:14" ht="24" x14ac:dyDescent="0.2">
      <c r="B61" s="102">
        <v>21</v>
      </c>
      <c r="C61" s="108" t="s">
        <v>80</v>
      </c>
      <c r="D61" s="104">
        <v>2</v>
      </c>
      <c r="E61" s="105">
        <v>2346000</v>
      </c>
      <c r="F61" s="106">
        <f t="shared" si="2"/>
        <v>4692000</v>
      </c>
    </row>
    <row r="62" spans="2:14" x14ac:dyDescent="0.2">
      <c r="B62" s="102">
        <v>22</v>
      </c>
      <c r="C62" s="108" t="s">
        <v>81</v>
      </c>
      <c r="D62" s="104">
        <v>60</v>
      </c>
      <c r="E62" s="105">
        <v>9000</v>
      </c>
      <c r="F62" s="106">
        <f t="shared" si="2"/>
        <v>540000</v>
      </c>
    </row>
    <row r="63" spans="2:14" ht="25.5" x14ac:dyDescent="0.2">
      <c r="B63" s="102">
        <v>23</v>
      </c>
      <c r="C63" s="109" t="s">
        <v>90</v>
      </c>
      <c r="D63" s="104">
        <v>2</v>
      </c>
      <c r="E63" s="105">
        <v>8044600</v>
      </c>
      <c r="F63" s="106">
        <f t="shared" si="2"/>
        <v>16089200</v>
      </c>
    </row>
    <row r="64" spans="2:14" ht="25.5" x14ac:dyDescent="0.2">
      <c r="B64" s="102">
        <v>24</v>
      </c>
      <c r="C64" s="109" t="s">
        <v>84</v>
      </c>
      <c r="D64" s="110">
        <v>2</v>
      </c>
      <c r="E64" s="111">
        <v>21353000</v>
      </c>
      <c r="F64" s="106">
        <f t="shared" si="2"/>
        <v>42706000</v>
      </c>
    </row>
    <row r="65" spans="2:6" x14ac:dyDescent="0.2">
      <c r="B65" s="102">
        <v>25</v>
      </c>
      <c r="C65" s="103" t="s">
        <v>66</v>
      </c>
      <c r="D65" s="110">
        <v>1</v>
      </c>
      <c r="E65" s="105">
        <v>6600000</v>
      </c>
      <c r="F65" s="106">
        <f t="shared" si="2"/>
        <v>6600000</v>
      </c>
    </row>
    <row r="66" spans="2:6" x14ac:dyDescent="0.2">
      <c r="B66" s="102">
        <v>26</v>
      </c>
      <c r="C66" s="195" t="s">
        <v>118</v>
      </c>
      <c r="D66" s="110">
        <v>1</v>
      </c>
      <c r="E66" s="111">
        <v>92669000</v>
      </c>
      <c r="F66" s="106">
        <f t="shared" si="2"/>
        <v>92669000</v>
      </c>
    </row>
    <row r="67" spans="2:6" ht="18" customHeight="1" thickBot="1" x14ac:dyDescent="0.25">
      <c r="B67" s="102">
        <v>27</v>
      </c>
      <c r="C67" s="112" t="s">
        <v>166</v>
      </c>
      <c r="D67" s="110">
        <v>1</v>
      </c>
      <c r="E67" s="105">
        <v>6600000</v>
      </c>
      <c r="F67" s="106">
        <f t="shared" si="2"/>
        <v>6600000</v>
      </c>
    </row>
    <row r="68" spans="2:6" ht="13.5" thickBot="1" x14ac:dyDescent="0.25">
      <c r="B68" s="379" t="s">
        <v>85</v>
      </c>
      <c r="C68" s="380"/>
      <c r="D68" s="380"/>
      <c r="E68" s="381"/>
      <c r="F68" s="113">
        <f>SUM(F41:F67)</f>
        <v>542478024</v>
      </c>
    </row>
    <row r="69" spans="2:6" ht="13.5" thickBot="1" x14ac:dyDescent="0.25">
      <c r="B69" s="379" t="s">
        <v>86</v>
      </c>
      <c r="C69" s="380"/>
      <c r="D69" s="380"/>
      <c r="E69" s="381"/>
      <c r="F69" s="113">
        <f>F68*1.18</f>
        <v>640124068.31999993</v>
      </c>
    </row>
  </sheetData>
  <mergeCells count="191">
    <mergeCell ref="D3:D4"/>
    <mergeCell ref="E3:E4"/>
    <mergeCell ref="F3:F4"/>
    <mergeCell ref="G3:G4"/>
    <mergeCell ref="I3:K3"/>
    <mergeCell ref="L3:N3"/>
    <mergeCell ref="O3:Q3"/>
    <mergeCell ref="R3:T3"/>
    <mergeCell ref="U3:W3"/>
    <mergeCell ref="A1:AF1"/>
    <mergeCell ref="A2:G2"/>
    <mergeCell ref="I2:AR2"/>
    <mergeCell ref="AV4:AX4"/>
    <mergeCell ref="AP3:AR3"/>
    <mergeCell ref="AS3:AU3"/>
    <mergeCell ref="AV3:AX3"/>
    <mergeCell ref="I4:K4"/>
    <mergeCell ref="L4:N4"/>
    <mergeCell ref="O4:Q4"/>
    <mergeCell ref="R4:T4"/>
    <mergeCell ref="U4:W4"/>
    <mergeCell ref="AA4:AC4"/>
    <mergeCell ref="AD4:AF4"/>
    <mergeCell ref="X3:Z3"/>
    <mergeCell ref="AA3:AC3"/>
    <mergeCell ref="AD3:AF3"/>
    <mergeCell ref="AG3:AI3"/>
    <mergeCell ref="AJ3:AL3"/>
    <mergeCell ref="AM3:AO3"/>
    <mergeCell ref="AS2:AX2"/>
    <mergeCell ref="A3:A4"/>
    <mergeCell ref="B3:B4"/>
    <mergeCell ref="C3:C4"/>
    <mergeCell ref="O5:Q5"/>
    <mergeCell ref="R5:T5"/>
    <mergeCell ref="U5:W5"/>
    <mergeCell ref="X5:Z5"/>
    <mergeCell ref="AG4:AI4"/>
    <mergeCell ref="AJ4:AL4"/>
    <mergeCell ref="AM4:AO4"/>
    <mergeCell ref="AP4:AR4"/>
    <mergeCell ref="AS4:AU4"/>
    <mergeCell ref="AG6:AI6"/>
    <mergeCell ref="AJ6:AL6"/>
    <mergeCell ref="AM6:AO6"/>
    <mergeCell ref="AP6:AR6"/>
    <mergeCell ref="AS6:AU6"/>
    <mergeCell ref="AV6:AX6"/>
    <mergeCell ref="AS5:AU5"/>
    <mergeCell ref="AV5:AX5"/>
    <mergeCell ref="I6:K6"/>
    <mergeCell ref="L6:N6"/>
    <mergeCell ref="O6:Q6"/>
    <mergeCell ref="R6:T6"/>
    <mergeCell ref="U6:W6"/>
    <mergeCell ref="X6:Z6"/>
    <mergeCell ref="AA6:AC6"/>
    <mergeCell ref="AD6:AF6"/>
    <mergeCell ref="AA5:AC5"/>
    <mergeCell ref="AD5:AF5"/>
    <mergeCell ref="AG5:AI5"/>
    <mergeCell ref="AJ5:AL5"/>
    <mergeCell ref="AM5:AO5"/>
    <mergeCell ref="AP5:AR5"/>
    <mergeCell ref="I5:K5"/>
    <mergeCell ref="L5:N5"/>
    <mergeCell ref="AV8:AX8"/>
    <mergeCell ref="AS7:AU7"/>
    <mergeCell ref="AV7:AX7"/>
    <mergeCell ref="I8:K8"/>
    <mergeCell ref="L8:N8"/>
    <mergeCell ref="O8:Q8"/>
    <mergeCell ref="R8:T8"/>
    <mergeCell ref="U8:W8"/>
    <mergeCell ref="X8:Z8"/>
    <mergeCell ref="AA8:AC8"/>
    <mergeCell ref="AD8:AF8"/>
    <mergeCell ref="AA7:AC7"/>
    <mergeCell ref="AD7:AF7"/>
    <mergeCell ref="AG7:AI7"/>
    <mergeCell ref="AJ7:AL7"/>
    <mergeCell ref="AM7:AO7"/>
    <mergeCell ref="AP7:AR7"/>
    <mergeCell ref="I7:K7"/>
    <mergeCell ref="L7:N7"/>
    <mergeCell ref="O7:Q7"/>
    <mergeCell ref="R7:T7"/>
    <mergeCell ref="U7:W7"/>
    <mergeCell ref="X7:Z7"/>
    <mergeCell ref="O9:Q9"/>
    <mergeCell ref="R9:T9"/>
    <mergeCell ref="U9:W9"/>
    <mergeCell ref="X9:Z9"/>
    <mergeCell ref="AG8:AI8"/>
    <mergeCell ref="AJ8:AL8"/>
    <mergeCell ref="AM8:AO8"/>
    <mergeCell ref="AP8:AR8"/>
    <mergeCell ref="AS8:AU8"/>
    <mergeCell ref="AG10:AI10"/>
    <mergeCell ref="AJ10:AL10"/>
    <mergeCell ref="AM10:AO10"/>
    <mergeCell ref="AP10:AR10"/>
    <mergeCell ref="AS10:AU10"/>
    <mergeCell ref="AV10:AX10"/>
    <mergeCell ref="AS9:AU9"/>
    <mergeCell ref="AV9:AX9"/>
    <mergeCell ref="I10:K10"/>
    <mergeCell ref="L10:N10"/>
    <mergeCell ref="O10:Q10"/>
    <mergeCell ref="R10:T10"/>
    <mergeCell ref="U10:W10"/>
    <mergeCell ref="X10:Z10"/>
    <mergeCell ref="AA10:AC10"/>
    <mergeCell ref="AD10:AF10"/>
    <mergeCell ref="AA9:AC9"/>
    <mergeCell ref="AD9:AF9"/>
    <mergeCell ref="AG9:AI9"/>
    <mergeCell ref="AJ9:AL9"/>
    <mergeCell ref="AM9:AO9"/>
    <mergeCell ref="AP9:AR9"/>
    <mergeCell ref="I9:K9"/>
    <mergeCell ref="L9:N9"/>
    <mergeCell ref="AP11:AR11"/>
    <mergeCell ref="AS11:AU11"/>
    <mergeCell ref="AV11:AX11"/>
    <mergeCell ref="A12:A37"/>
    <mergeCell ref="B12:B37"/>
    <mergeCell ref="I14:K14"/>
    <mergeCell ref="L14:N14"/>
    <mergeCell ref="O14:Q14"/>
    <mergeCell ref="R14:T14"/>
    <mergeCell ref="AA14:AC14"/>
    <mergeCell ref="X11:Z11"/>
    <mergeCell ref="AA11:AC11"/>
    <mergeCell ref="AD11:AF11"/>
    <mergeCell ref="AG11:AI11"/>
    <mergeCell ref="AJ11:AL11"/>
    <mergeCell ref="AM11:AO11"/>
    <mergeCell ref="D11:F11"/>
    <mergeCell ref="I11:K11"/>
    <mergeCell ref="L11:N11"/>
    <mergeCell ref="O11:Q11"/>
    <mergeCell ref="R11:T11"/>
    <mergeCell ref="U11:W11"/>
    <mergeCell ref="AV14:AX14"/>
    <mergeCell ref="I15:K15"/>
    <mergeCell ref="AA15:AC15"/>
    <mergeCell ref="AD15:AF15"/>
    <mergeCell ref="AG15:AI15"/>
    <mergeCell ref="AJ15:AL15"/>
    <mergeCell ref="AM15:AO15"/>
    <mergeCell ref="AD14:AF14"/>
    <mergeCell ref="AG14:AI14"/>
    <mergeCell ref="AJ14:AL14"/>
    <mergeCell ref="AM14:AO14"/>
    <mergeCell ref="AV17:AX17"/>
    <mergeCell ref="B39:F39"/>
    <mergeCell ref="O39:U39"/>
    <mergeCell ref="B68:E68"/>
    <mergeCell ref="AP14:AR14"/>
    <mergeCell ref="AS14:AU14"/>
    <mergeCell ref="AP15:AR15"/>
    <mergeCell ref="AS15:AU15"/>
    <mergeCell ref="AV15:AX15"/>
    <mergeCell ref="I16:K16"/>
    <mergeCell ref="L16:N16"/>
    <mergeCell ref="O16:Q16"/>
    <mergeCell ref="R16:T16"/>
    <mergeCell ref="AA16:AC16"/>
    <mergeCell ref="AD16:AF16"/>
    <mergeCell ref="AG16:AI16"/>
    <mergeCell ref="AJ16:AL16"/>
    <mergeCell ref="AM16:AO16"/>
    <mergeCell ref="AP16:AR16"/>
    <mergeCell ref="AS16:AU16"/>
    <mergeCell ref="AV16:AX16"/>
    <mergeCell ref="L15:N15"/>
    <mergeCell ref="O15:Q15"/>
    <mergeCell ref="R15:T15"/>
    <mergeCell ref="B69:E69"/>
    <mergeCell ref="AD17:AF17"/>
    <mergeCell ref="AG17:AI17"/>
    <mergeCell ref="AJ17:AL17"/>
    <mergeCell ref="AM17:AO17"/>
    <mergeCell ref="AP17:AR17"/>
    <mergeCell ref="AS17:AU17"/>
    <mergeCell ref="I17:K17"/>
    <mergeCell ref="L17:N17"/>
    <mergeCell ref="O17:Q17"/>
    <mergeCell ref="R17:T17"/>
    <mergeCell ref="AA17:AC17"/>
  </mergeCells>
  <printOptions horizontalCentered="1"/>
  <pageMargins left="0.15748031496062992" right="0.15748031496062992" top="0.94488188976377963" bottom="0" header="0" footer="0"/>
  <pageSetup paperSize="8" scale="6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"/>
  <sheetViews>
    <sheetView view="pageBreakPreview" zoomScaleNormal="100" zoomScaleSheetLayoutView="100" workbookViewId="0">
      <selection activeCell="C24" sqref="C24"/>
    </sheetView>
  </sheetViews>
  <sheetFormatPr defaultRowHeight="12.75" x14ac:dyDescent="0.2"/>
  <cols>
    <col min="1" max="1" width="18.42578125" style="114" customWidth="1"/>
    <col min="2" max="2" width="6.7109375" style="114" customWidth="1"/>
    <col min="3" max="3" width="38.7109375" style="114" customWidth="1"/>
    <col min="4" max="4" width="9.7109375" style="114" customWidth="1"/>
    <col min="5" max="5" width="13.7109375" style="114" customWidth="1"/>
    <col min="6" max="6" width="15.5703125" style="114" customWidth="1"/>
    <col min="7" max="7" width="8.140625" style="114" customWidth="1"/>
    <col min="8" max="8" width="3" style="114" customWidth="1"/>
    <col min="9" max="9" width="2.28515625" style="114" customWidth="1"/>
    <col min="10" max="10" width="1.28515625" style="114" customWidth="1"/>
    <col min="11" max="11" width="3.140625" style="114" customWidth="1"/>
    <col min="12" max="12" width="2.140625" style="114" customWidth="1"/>
    <col min="13" max="13" width="1.5703125" style="114" customWidth="1"/>
    <col min="14" max="14" width="3.7109375" style="114" customWidth="1"/>
    <col min="15" max="15" width="2.140625" style="114" customWidth="1"/>
    <col min="16" max="16" width="1.28515625" style="114" customWidth="1"/>
    <col min="17" max="17" width="4.140625" style="114" customWidth="1"/>
    <col min="18" max="18" width="1.7109375" style="114" customWidth="1"/>
    <col min="19" max="19" width="1.42578125" style="114" customWidth="1"/>
    <col min="20" max="20" width="3" style="114" customWidth="1"/>
    <col min="21" max="21" width="2.140625" style="114" customWidth="1"/>
    <col min="22" max="22" width="1.28515625" style="114" customWidth="1"/>
    <col min="23" max="23" width="2.42578125" style="114" customWidth="1"/>
    <col min="24" max="25" width="2.140625" style="114" customWidth="1"/>
    <col min="26" max="26" width="4.140625" style="114" customWidth="1"/>
    <col min="27" max="27" width="1.28515625" style="114" customWidth="1"/>
    <col min="28" max="28" width="0.85546875" style="114" customWidth="1"/>
    <col min="29" max="29" width="4.140625" style="114" customWidth="1"/>
    <col min="30" max="30" width="0.85546875" style="114" customWidth="1"/>
    <col min="31" max="31" width="2.140625" style="114" customWidth="1"/>
    <col min="32" max="32" width="4.140625" style="114" customWidth="1"/>
    <col min="33" max="33" width="0.85546875" style="114" customWidth="1"/>
    <col min="34" max="34" width="3.28515625" style="114" customWidth="1"/>
    <col min="35" max="35" width="4.140625" style="114" customWidth="1"/>
    <col min="36" max="36" width="0.85546875" style="114" customWidth="1"/>
    <col min="37" max="37" width="2.7109375" style="114" customWidth="1"/>
    <col min="38" max="38" width="4.140625" style="114" customWidth="1"/>
    <col min="39" max="39" width="0.85546875" style="114" customWidth="1"/>
    <col min="40" max="40" width="2.7109375" style="114" customWidth="1"/>
    <col min="41" max="41" width="4.140625" style="114" customWidth="1"/>
    <col min="42" max="42" width="0.85546875" style="114" customWidth="1"/>
    <col min="43" max="43" width="2.7109375" style="114" customWidth="1"/>
    <col min="44" max="44" width="4.140625" style="114" customWidth="1"/>
    <col min="45" max="45" width="0.85546875" style="114" customWidth="1"/>
    <col min="46" max="46" width="2.7109375" style="114" customWidth="1"/>
    <col min="47" max="47" width="4.140625" style="114" customWidth="1"/>
    <col min="48" max="48" width="0.85546875" style="114" customWidth="1"/>
    <col min="49" max="49" width="2.7109375" style="114" customWidth="1"/>
    <col min="50" max="16384" width="9.140625" style="114"/>
  </cols>
  <sheetData>
    <row r="1" spans="1:49" ht="39.75" customHeight="1" thickBot="1" x14ac:dyDescent="0.3">
      <c r="A1" s="320" t="s">
        <v>63</v>
      </c>
      <c r="B1" s="320"/>
      <c r="C1" s="320"/>
      <c r="D1" s="320"/>
      <c r="E1" s="320"/>
      <c r="F1" s="320"/>
      <c r="G1" s="320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49" ht="28.5" customHeight="1" thickBot="1" x14ac:dyDescent="0.25">
      <c r="A2" s="445"/>
      <c r="B2" s="446"/>
      <c r="C2" s="446"/>
      <c r="D2" s="446"/>
      <c r="E2" s="446"/>
      <c r="F2" s="446"/>
      <c r="G2" s="447"/>
      <c r="H2" s="448">
        <v>2017</v>
      </c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50"/>
      <c r="AR2" s="423">
        <v>2018</v>
      </c>
      <c r="AS2" s="424"/>
      <c r="AT2" s="425"/>
      <c r="AU2" s="423">
        <v>2018</v>
      </c>
      <c r="AV2" s="424"/>
      <c r="AW2" s="425"/>
    </row>
    <row r="3" spans="1:49" ht="12.75" customHeight="1" thickBot="1" x14ac:dyDescent="0.25">
      <c r="A3" s="426" t="s">
        <v>31</v>
      </c>
      <c r="B3" s="428" t="s">
        <v>32</v>
      </c>
      <c r="C3" s="430" t="s">
        <v>33</v>
      </c>
      <c r="D3" s="430" t="s">
        <v>34</v>
      </c>
      <c r="E3" s="432" t="s">
        <v>35</v>
      </c>
      <c r="F3" s="430" t="s">
        <v>36</v>
      </c>
      <c r="G3" s="434" t="s">
        <v>50</v>
      </c>
      <c r="H3" s="436" t="s">
        <v>0</v>
      </c>
      <c r="I3" s="437"/>
      <c r="J3" s="438"/>
      <c r="K3" s="436" t="s">
        <v>1</v>
      </c>
      <c r="L3" s="437"/>
      <c r="M3" s="438"/>
      <c r="N3" s="436" t="s">
        <v>2</v>
      </c>
      <c r="O3" s="437"/>
      <c r="P3" s="438"/>
      <c r="Q3" s="437" t="s">
        <v>3</v>
      </c>
      <c r="R3" s="437"/>
      <c r="S3" s="437"/>
      <c r="T3" s="436" t="s">
        <v>4</v>
      </c>
      <c r="U3" s="437"/>
      <c r="V3" s="438"/>
      <c r="W3" s="437" t="s">
        <v>5</v>
      </c>
      <c r="X3" s="437"/>
      <c r="Y3" s="437"/>
      <c r="Z3" s="436" t="s">
        <v>6</v>
      </c>
      <c r="AA3" s="437"/>
      <c r="AB3" s="438"/>
      <c r="AC3" s="451" t="s">
        <v>7</v>
      </c>
      <c r="AD3" s="452"/>
      <c r="AE3" s="453"/>
      <c r="AF3" s="451" t="s">
        <v>52</v>
      </c>
      <c r="AG3" s="452"/>
      <c r="AH3" s="453"/>
      <c r="AI3" s="451" t="s">
        <v>53</v>
      </c>
      <c r="AJ3" s="452"/>
      <c r="AK3" s="453"/>
      <c r="AL3" s="451" t="s">
        <v>54</v>
      </c>
      <c r="AM3" s="452"/>
      <c r="AN3" s="453"/>
      <c r="AO3" s="451" t="s">
        <v>55</v>
      </c>
      <c r="AP3" s="452"/>
      <c r="AQ3" s="453"/>
      <c r="AR3" s="451" t="s">
        <v>0</v>
      </c>
      <c r="AS3" s="452"/>
      <c r="AT3" s="453"/>
      <c r="AU3" s="451" t="s">
        <v>1</v>
      </c>
      <c r="AV3" s="452"/>
      <c r="AW3" s="453"/>
    </row>
    <row r="4" spans="1:49" ht="76.5" customHeight="1" thickBot="1" x14ac:dyDescent="0.25">
      <c r="A4" s="427"/>
      <c r="B4" s="429"/>
      <c r="C4" s="431"/>
      <c r="D4" s="431"/>
      <c r="E4" s="433"/>
      <c r="F4" s="431"/>
      <c r="G4" s="435"/>
      <c r="H4" s="442" t="s">
        <v>37</v>
      </c>
      <c r="I4" s="443"/>
      <c r="J4" s="444"/>
      <c r="K4" s="442" t="s">
        <v>38</v>
      </c>
      <c r="L4" s="443"/>
      <c r="M4" s="444"/>
      <c r="N4" s="442" t="s">
        <v>39</v>
      </c>
      <c r="O4" s="443"/>
      <c r="P4" s="444"/>
      <c r="Q4" s="442" t="s">
        <v>40</v>
      </c>
      <c r="R4" s="443"/>
      <c r="S4" s="444"/>
      <c r="T4" s="442" t="s">
        <v>41</v>
      </c>
      <c r="U4" s="443"/>
      <c r="V4" s="444"/>
      <c r="W4" s="115" t="s">
        <v>42</v>
      </c>
      <c r="X4" s="116"/>
      <c r="Y4" s="117"/>
      <c r="Z4" s="442" t="s">
        <v>43</v>
      </c>
      <c r="AA4" s="443"/>
      <c r="AB4" s="444"/>
      <c r="AC4" s="439" t="s">
        <v>44</v>
      </c>
      <c r="AD4" s="440"/>
      <c r="AE4" s="441"/>
      <c r="AF4" s="439" t="s">
        <v>51</v>
      </c>
      <c r="AG4" s="440"/>
      <c r="AH4" s="441"/>
      <c r="AI4" s="439" t="s">
        <v>56</v>
      </c>
      <c r="AJ4" s="440"/>
      <c r="AK4" s="441"/>
      <c r="AL4" s="439" t="s">
        <v>57</v>
      </c>
      <c r="AM4" s="440"/>
      <c r="AN4" s="441"/>
      <c r="AO4" s="439" t="s">
        <v>58</v>
      </c>
      <c r="AP4" s="440"/>
      <c r="AQ4" s="441"/>
      <c r="AR4" s="442" t="s">
        <v>37</v>
      </c>
      <c r="AS4" s="443"/>
      <c r="AT4" s="444"/>
      <c r="AU4" s="442" t="s">
        <v>38</v>
      </c>
      <c r="AV4" s="443"/>
      <c r="AW4" s="444"/>
    </row>
    <row r="5" spans="1:49" s="124" customFormat="1" ht="13.5" hidden="1" customHeight="1" thickBot="1" x14ac:dyDescent="0.25">
      <c r="A5" s="118"/>
      <c r="B5" s="119"/>
      <c r="C5" s="120" t="s">
        <v>8</v>
      </c>
      <c r="D5" s="121">
        <v>35</v>
      </c>
      <c r="E5" s="122" t="s">
        <v>9</v>
      </c>
      <c r="F5" s="123" t="s">
        <v>10</v>
      </c>
      <c r="G5" s="121"/>
      <c r="H5" s="454"/>
      <c r="I5" s="455"/>
      <c r="J5" s="456"/>
      <c r="K5" s="454"/>
      <c r="L5" s="455"/>
      <c r="M5" s="456"/>
      <c r="N5" s="454"/>
      <c r="O5" s="455"/>
      <c r="P5" s="456"/>
      <c r="Q5" s="454"/>
      <c r="R5" s="455"/>
      <c r="S5" s="456"/>
      <c r="T5" s="454"/>
      <c r="U5" s="455"/>
      <c r="V5" s="456"/>
      <c r="W5" s="454"/>
      <c r="X5" s="455"/>
      <c r="Y5" s="456"/>
      <c r="Z5" s="454"/>
      <c r="AA5" s="455"/>
      <c r="AB5" s="456"/>
      <c r="AC5" s="454"/>
      <c r="AD5" s="455"/>
      <c r="AE5" s="456"/>
      <c r="AF5" s="454"/>
      <c r="AG5" s="455"/>
      <c r="AH5" s="456"/>
      <c r="AI5" s="454"/>
      <c r="AJ5" s="455"/>
      <c r="AK5" s="456"/>
      <c r="AL5" s="454"/>
      <c r="AM5" s="455"/>
      <c r="AN5" s="456"/>
      <c r="AO5" s="454"/>
      <c r="AP5" s="455"/>
      <c r="AQ5" s="456"/>
      <c r="AR5" s="454"/>
      <c r="AS5" s="455"/>
      <c r="AT5" s="456"/>
      <c r="AU5" s="454"/>
      <c r="AV5" s="455"/>
      <c r="AW5" s="456"/>
    </row>
    <row r="6" spans="1:49" s="124" customFormat="1" ht="13.5" hidden="1" customHeight="1" thickBot="1" x14ac:dyDescent="0.25">
      <c r="A6" s="125"/>
      <c r="B6" s="126"/>
      <c r="C6" s="127" t="s">
        <v>11</v>
      </c>
      <c r="D6" s="128">
        <v>20</v>
      </c>
      <c r="E6" s="127" t="s">
        <v>12</v>
      </c>
      <c r="F6" s="127" t="s">
        <v>13</v>
      </c>
      <c r="G6" s="129"/>
      <c r="H6" s="457"/>
      <c r="I6" s="458"/>
      <c r="J6" s="459"/>
      <c r="K6" s="457"/>
      <c r="L6" s="458"/>
      <c r="M6" s="459"/>
      <c r="N6" s="457"/>
      <c r="O6" s="458"/>
      <c r="P6" s="459"/>
      <c r="Q6" s="457"/>
      <c r="R6" s="458"/>
      <c r="S6" s="459"/>
      <c r="T6" s="457"/>
      <c r="U6" s="458"/>
      <c r="V6" s="459"/>
      <c r="W6" s="457"/>
      <c r="X6" s="458"/>
      <c r="Y6" s="459"/>
      <c r="Z6" s="457"/>
      <c r="AA6" s="458"/>
      <c r="AB6" s="459"/>
      <c r="AC6" s="457"/>
      <c r="AD6" s="458"/>
      <c r="AE6" s="459"/>
      <c r="AF6" s="457"/>
      <c r="AG6" s="458"/>
      <c r="AH6" s="459"/>
      <c r="AI6" s="457"/>
      <c r="AJ6" s="458"/>
      <c r="AK6" s="459"/>
      <c r="AL6" s="457"/>
      <c r="AM6" s="458"/>
      <c r="AN6" s="459"/>
      <c r="AO6" s="457"/>
      <c r="AP6" s="458"/>
      <c r="AQ6" s="459"/>
      <c r="AR6" s="457"/>
      <c r="AS6" s="458"/>
      <c r="AT6" s="459"/>
      <c r="AU6" s="457"/>
      <c r="AV6" s="458"/>
      <c r="AW6" s="459"/>
    </row>
    <row r="7" spans="1:49" s="124" customFormat="1" ht="13.5" hidden="1" customHeight="1" thickBot="1" x14ac:dyDescent="0.25">
      <c r="A7" s="130" t="s">
        <v>14</v>
      </c>
      <c r="B7" s="126">
        <v>1</v>
      </c>
      <c r="C7" s="127" t="s">
        <v>15</v>
      </c>
      <c r="D7" s="128">
        <v>52</v>
      </c>
      <c r="E7" s="127" t="s">
        <v>16</v>
      </c>
      <c r="F7" s="127" t="s">
        <v>17</v>
      </c>
      <c r="G7" s="128"/>
      <c r="H7" s="457"/>
      <c r="I7" s="458"/>
      <c r="J7" s="459"/>
      <c r="K7" s="457"/>
      <c r="L7" s="458"/>
      <c r="M7" s="459"/>
      <c r="N7" s="457"/>
      <c r="O7" s="458"/>
      <c r="P7" s="459"/>
      <c r="Q7" s="457"/>
      <c r="R7" s="458"/>
      <c r="S7" s="459"/>
      <c r="T7" s="457"/>
      <c r="U7" s="458"/>
      <c r="V7" s="459"/>
      <c r="W7" s="457"/>
      <c r="X7" s="458"/>
      <c r="Y7" s="459"/>
      <c r="Z7" s="457"/>
      <c r="AA7" s="458"/>
      <c r="AB7" s="459"/>
      <c r="AC7" s="457"/>
      <c r="AD7" s="458"/>
      <c r="AE7" s="459"/>
      <c r="AF7" s="457"/>
      <c r="AG7" s="458"/>
      <c r="AH7" s="459"/>
      <c r="AI7" s="457"/>
      <c r="AJ7" s="458"/>
      <c r="AK7" s="459"/>
      <c r="AL7" s="457"/>
      <c r="AM7" s="458"/>
      <c r="AN7" s="459"/>
      <c r="AO7" s="457"/>
      <c r="AP7" s="458"/>
      <c r="AQ7" s="459"/>
      <c r="AR7" s="457"/>
      <c r="AS7" s="458"/>
      <c r="AT7" s="459"/>
      <c r="AU7" s="457"/>
      <c r="AV7" s="458"/>
      <c r="AW7" s="459"/>
    </row>
    <row r="8" spans="1:49" s="124" customFormat="1" ht="13.5" hidden="1" customHeight="1" thickBot="1" x14ac:dyDescent="0.25">
      <c r="A8" s="125"/>
      <c r="B8" s="126"/>
      <c r="C8" s="127" t="s">
        <v>18</v>
      </c>
      <c r="D8" s="129">
        <v>58</v>
      </c>
      <c r="E8" s="127" t="s">
        <v>19</v>
      </c>
      <c r="F8" s="127" t="s">
        <v>20</v>
      </c>
      <c r="G8" s="129">
        <v>3300</v>
      </c>
      <c r="H8" s="457"/>
      <c r="I8" s="458"/>
      <c r="J8" s="459"/>
      <c r="K8" s="457"/>
      <c r="L8" s="458"/>
      <c r="M8" s="459"/>
      <c r="N8" s="457"/>
      <c r="O8" s="458"/>
      <c r="P8" s="459"/>
      <c r="Q8" s="457"/>
      <c r="R8" s="458"/>
      <c r="S8" s="459"/>
      <c r="T8" s="457"/>
      <c r="U8" s="458"/>
      <c r="V8" s="459"/>
      <c r="W8" s="457"/>
      <c r="X8" s="458"/>
      <c r="Y8" s="459"/>
      <c r="Z8" s="457"/>
      <c r="AA8" s="458"/>
      <c r="AB8" s="459"/>
      <c r="AC8" s="457"/>
      <c r="AD8" s="458"/>
      <c r="AE8" s="459"/>
      <c r="AF8" s="457"/>
      <c r="AG8" s="458"/>
      <c r="AH8" s="459"/>
      <c r="AI8" s="457"/>
      <c r="AJ8" s="458"/>
      <c r="AK8" s="459"/>
      <c r="AL8" s="457"/>
      <c r="AM8" s="458"/>
      <c r="AN8" s="459"/>
      <c r="AO8" s="457"/>
      <c r="AP8" s="458"/>
      <c r="AQ8" s="459"/>
      <c r="AR8" s="457"/>
      <c r="AS8" s="458"/>
      <c r="AT8" s="459"/>
      <c r="AU8" s="457"/>
      <c r="AV8" s="458"/>
      <c r="AW8" s="459"/>
    </row>
    <row r="9" spans="1:49" s="124" customFormat="1" ht="13.5" hidden="1" customHeight="1" thickBot="1" x14ac:dyDescent="0.25">
      <c r="A9" s="131"/>
      <c r="B9" s="126"/>
      <c r="C9" s="127" t="s">
        <v>21</v>
      </c>
      <c r="D9" s="132">
        <v>60</v>
      </c>
      <c r="E9" s="127" t="s">
        <v>22</v>
      </c>
      <c r="F9" s="127" t="s">
        <v>23</v>
      </c>
      <c r="G9" s="128"/>
      <c r="H9" s="457"/>
      <c r="I9" s="458"/>
      <c r="J9" s="459"/>
      <c r="K9" s="457"/>
      <c r="L9" s="458"/>
      <c r="M9" s="459"/>
      <c r="N9" s="457"/>
      <c r="O9" s="458"/>
      <c r="P9" s="459"/>
      <c r="Q9" s="457"/>
      <c r="R9" s="458"/>
      <c r="S9" s="459"/>
      <c r="T9" s="457"/>
      <c r="U9" s="458"/>
      <c r="V9" s="459"/>
      <c r="W9" s="457"/>
      <c r="X9" s="458"/>
      <c r="Y9" s="459"/>
      <c r="Z9" s="457"/>
      <c r="AA9" s="458"/>
      <c r="AB9" s="459"/>
      <c r="AC9" s="457"/>
      <c r="AD9" s="458"/>
      <c r="AE9" s="459"/>
      <c r="AF9" s="457"/>
      <c r="AG9" s="458"/>
      <c r="AH9" s="459"/>
      <c r="AI9" s="457"/>
      <c r="AJ9" s="458"/>
      <c r="AK9" s="459"/>
      <c r="AL9" s="457"/>
      <c r="AM9" s="458"/>
      <c r="AN9" s="459"/>
      <c r="AO9" s="457"/>
      <c r="AP9" s="458"/>
      <c r="AQ9" s="459"/>
      <c r="AR9" s="457"/>
      <c r="AS9" s="458"/>
      <c r="AT9" s="459"/>
      <c r="AU9" s="457"/>
      <c r="AV9" s="458"/>
      <c r="AW9" s="459"/>
    </row>
    <row r="10" spans="1:49" s="124" customFormat="1" ht="13.5" hidden="1" customHeight="1" thickBot="1" x14ac:dyDescent="0.25">
      <c r="A10" s="125"/>
      <c r="B10" s="126"/>
      <c r="C10" s="127" t="s">
        <v>24</v>
      </c>
      <c r="D10" s="128">
        <v>15</v>
      </c>
      <c r="E10" s="127" t="s">
        <v>25</v>
      </c>
      <c r="F10" s="127" t="s">
        <v>26</v>
      </c>
      <c r="G10" s="129"/>
      <c r="H10" s="457"/>
      <c r="I10" s="458"/>
      <c r="J10" s="459"/>
      <c r="K10" s="457"/>
      <c r="L10" s="458"/>
      <c r="M10" s="459"/>
      <c r="N10" s="457"/>
      <c r="O10" s="458"/>
      <c r="P10" s="459"/>
      <c r="Q10" s="457"/>
      <c r="R10" s="458"/>
      <c r="S10" s="459"/>
      <c r="T10" s="457"/>
      <c r="U10" s="458"/>
      <c r="V10" s="459"/>
      <c r="W10" s="457"/>
      <c r="X10" s="458"/>
      <c r="Y10" s="459"/>
      <c r="Z10" s="457"/>
      <c r="AA10" s="458"/>
      <c r="AB10" s="459"/>
      <c r="AC10" s="457"/>
      <c r="AD10" s="458"/>
      <c r="AE10" s="459"/>
      <c r="AF10" s="457"/>
      <c r="AG10" s="458"/>
      <c r="AH10" s="459"/>
      <c r="AI10" s="457"/>
      <c r="AJ10" s="458"/>
      <c r="AK10" s="459"/>
      <c r="AL10" s="457"/>
      <c r="AM10" s="458"/>
      <c r="AN10" s="459"/>
      <c r="AO10" s="457"/>
      <c r="AP10" s="458"/>
      <c r="AQ10" s="459"/>
      <c r="AR10" s="457"/>
      <c r="AS10" s="458"/>
      <c r="AT10" s="459"/>
      <c r="AU10" s="457"/>
      <c r="AV10" s="458"/>
      <c r="AW10" s="459"/>
    </row>
    <row r="11" spans="1:49" s="124" customFormat="1" ht="13.5" hidden="1" customHeight="1" thickBot="1" x14ac:dyDescent="0.25">
      <c r="A11" s="133" t="s">
        <v>27</v>
      </c>
      <c r="B11" s="134"/>
      <c r="C11" s="135" t="s">
        <v>28</v>
      </c>
      <c r="D11" s="463" t="s">
        <v>29</v>
      </c>
      <c r="E11" s="464"/>
      <c r="F11" s="465"/>
      <c r="G11" s="136"/>
      <c r="H11" s="460"/>
      <c r="I11" s="461"/>
      <c r="J11" s="462"/>
      <c r="K11" s="460"/>
      <c r="L11" s="461"/>
      <c r="M11" s="462"/>
      <c r="N11" s="460"/>
      <c r="O11" s="461"/>
      <c r="P11" s="462"/>
      <c r="Q11" s="460"/>
      <c r="R11" s="461"/>
      <c r="S11" s="462"/>
      <c r="T11" s="460"/>
      <c r="U11" s="461"/>
      <c r="V11" s="462"/>
      <c r="W11" s="460"/>
      <c r="X11" s="461"/>
      <c r="Y11" s="462"/>
      <c r="Z11" s="460"/>
      <c r="AA11" s="461"/>
      <c r="AB11" s="462"/>
      <c r="AC11" s="460"/>
      <c r="AD11" s="461"/>
      <c r="AE11" s="462"/>
      <c r="AF11" s="460"/>
      <c r="AG11" s="461"/>
      <c r="AH11" s="462"/>
      <c r="AI11" s="460"/>
      <c r="AJ11" s="461"/>
      <c r="AK11" s="462"/>
      <c r="AL11" s="460"/>
      <c r="AM11" s="461"/>
      <c r="AN11" s="462"/>
      <c r="AO11" s="460"/>
      <c r="AP11" s="461"/>
      <c r="AQ11" s="462"/>
      <c r="AR11" s="460"/>
      <c r="AS11" s="461"/>
      <c r="AT11" s="462"/>
      <c r="AU11" s="460"/>
      <c r="AV11" s="461"/>
      <c r="AW11" s="462"/>
    </row>
    <row r="12" spans="1:49" s="124" customFormat="1" ht="24.95" customHeight="1" x14ac:dyDescent="0.2">
      <c r="A12" s="466" t="s">
        <v>64</v>
      </c>
      <c r="B12" s="373" t="s">
        <v>92</v>
      </c>
      <c r="C12" s="137" t="s">
        <v>45</v>
      </c>
      <c r="D12" s="138">
        <v>15</v>
      </c>
      <c r="E12" s="139">
        <f>F12-D12</f>
        <v>42741</v>
      </c>
      <c r="F12" s="139">
        <f>E13-1</f>
        <v>42756</v>
      </c>
      <c r="G12" s="140"/>
      <c r="H12" s="454"/>
      <c r="I12" s="455"/>
      <c r="J12" s="456"/>
      <c r="K12" s="454"/>
      <c r="L12" s="455"/>
      <c r="M12" s="456"/>
      <c r="N12" s="454"/>
      <c r="O12" s="455"/>
      <c r="P12" s="456"/>
      <c r="Q12" s="454"/>
      <c r="R12" s="455"/>
      <c r="S12" s="456"/>
      <c r="T12" s="141"/>
      <c r="U12" s="142"/>
      <c r="V12" s="143"/>
      <c r="W12" s="144"/>
      <c r="X12" s="142"/>
      <c r="Y12" s="145"/>
      <c r="Z12" s="454"/>
      <c r="AA12" s="455"/>
      <c r="AB12" s="456"/>
      <c r="AC12" s="454"/>
      <c r="AD12" s="455"/>
      <c r="AE12" s="456"/>
      <c r="AF12" s="454"/>
      <c r="AG12" s="455"/>
      <c r="AH12" s="456"/>
      <c r="AI12" s="454"/>
      <c r="AJ12" s="455"/>
      <c r="AK12" s="456"/>
      <c r="AL12" s="454"/>
      <c r="AM12" s="455"/>
      <c r="AN12" s="456"/>
      <c r="AO12" s="454"/>
      <c r="AP12" s="455"/>
      <c r="AQ12" s="456"/>
      <c r="AR12" s="454"/>
      <c r="AS12" s="455"/>
      <c r="AT12" s="456"/>
      <c r="AU12" s="454"/>
      <c r="AV12" s="455"/>
      <c r="AW12" s="456"/>
    </row>
    <row r="13" spans="1:49" s="124" customFormat="1" ht="24.95" customHeight="1" x14ac:dyDescent="0.2">
      <c r="A13" s="467"/>
      <c r="B13" s="374"/>
      <c r="C13" s="146" t="s">
        <v>49</v>
      </c>
      <c r="D13" s="147">
        <v>15</v>
      </c>
      <c r="E13" s="148">
        <f>F13-D13</f>
        <v>42757</v>
      </c>
      <c r="F13" s="148">
        <f>E14-1</f>
        <v>42772</v>
      </c>
      <c r="G13" s="149"/>
      <c r="H13" s="475"/>
      <c r="I13" s="476"/>
      <c r="J13" s="477"/>
      <c r="K13" s="475"/>
      <c r="L13" s="476"/>
      <c r="M13" s="477"/>
      <c r="N13" s="475"/>
      <c r="O13" s="476"/>
      <c r="P13" s="477"/>
      <c r="Q13" s="475"/>
      <c r="R13" s="476"/>
      <c r="S13" s="477"/>
      <c r="T13" s="150"/>
      <c r="U13" s="151"/>
      <c r="V13" s="152"/>
      <c r="W13" s="153"/>
      <c r="X13" s="151"/>
      <c r="Y13" s="154"/>
      <c r="Z13" s="475"/>
      <c r="AA13" s="476"/>
      <c r="AB13" s="477"/>
      <c r="AC13" s="475"/>
      <c r="AD13" s="476"/>
      <c r="AE13" s="477"/>
      <c r="AF13" s="475"/>
      <c r="AG13" s="476"/>
      <c r="AH13" s="477"/>
      <c r="AI13" s="475"/>
      <c r="AJ13" s="476"/>
      <c r="AK13" s="477"/>
      <c r="AL13" s="475"/>
      <c r="AM13" s="476"/>
      <c r="AN13" s="477"/>
      <c r="AO13" s="475"/>
      <c r="AP13" s="476"/>
      <c r="AQ13" s="477"/>
      <c r="AR13" s="475"/>
      <c r="AS13" s="476"/>
      <c r="AT13" s="477"/>
      <c r="AU13" s="475"/>
      <c r="AV13" s="476"/>
      <c r="AW13" s="477"/>
    </row>
    <row r="14" spans="1:49" s="124" customFormat="1" ht="24.95" customHeight="1" thickBot="1" x14ac:dyDescent="0.25">
      <c r="A14" s="467"/>
      <c r="B14" s="374"/>
      <c r="C14" s="146" t="s">
        <v>111</v>
      </c>
      <c r="D14" s="155">
        <v>42</v>
      </c>
      <c r="E14" s="156">
        <v>42773</v>
      </c>
      <c r="F14" s="148">
        <f t="shared" ref="F14" si="0">E14+D14</f>
        <v>42815</v>
      </c>
      <c r="G14" s="157">
        <v>900</v>
      </c>
      <c r="H14" s="472"/>
      <c r="I14" s="473"/>
      <c r="J14" s="474"/>
      <c r="K14" s="472"/>
      <c r="L14" s="473"/>
      <c r="M14" s="474"/>
      <c r="N14" s="472"/>
      <c r="O14" s="473"/>
      <c r="P14" s="474"/>
      <c r="Q14" s="472"/>
      <c r="R14" s="473"/>
      <c r="S14" s="474"/>
      <c r="T14" s="158"/>
      <c r="U14" s="159"/>
      <c r="V14" s="160"/>
      <c r="W14" s="161"/>
      <c r="X14" s="159"/>
      <c r="Y14" s="162"/>
      <c r="Z14" s="472"/>
      <c r="AA14" s="473"/>
      <c r="AB14" s="474"/>
      <c r="AC14" s="472"/>
      <c r="AD14" s="473"/>
      <c r="AE14" s="474"/>
      <c r="AF14" s="472"/>
      <c r="AG14" s="473"/>
      <c r="AH14" s="474"/>
      <c r="AI14" s="472"/>
      <c r="AJ14" s="473"/>
      <c r="AK14" s="474"/>
      <c r="AL14" s="472"/>
      <c r="AM14" s="473"/>
      <c r="AN14" s="474"/>
      <c r="AO14" s="472"/>
      <c r="AP14" s="473"/>
      <c r="AQ14" s="474"/>
      <c r="AR14" s="472"/>
      <c r="AS14" s="473"/>
      <c r="AT14" s="474"/>
      <c r="AU14" s="472"/>
      <c r="AV14" s="473"/>
      <c r="AW14" s="474"/>
    </row>
    <row r="15" spans="1:49" s="124" customFormat="1" ht="24.95" customHeight="1" thickBot="1" x14ac:dyDescent="0.25">
      <c r="A15" s="467"/>
      <c r="B15" s="374"/>
      <c r="C15" s="146" t="s">
        <v>139</v>
      </c>
      <c r="D15" s="163">
        <v>10</v>
      </c>
      <c r="E15" s="164">
        <f>F14+1</f>
        <v>42816</v>
      </c>
      <c r="F15" s="164">
        <f>E15+D15</f>
        <v>42826</v>
      </c>
      <c r="G15" s="157"/>
      <c r="H15" s="469"/>
      <c r="I15" s="470"/>
      <c r="J15" s="471"/>
      <c r="K15" s="469"/>
      <c r="L15" s="470"/>
      <c r="M15" s="471"/>
      <c r="N15" s="469"/>
      <c r="O15" s="470"/>
      <c r="P15" s="471"/>
      <c r="Q15" s="469"/>
      <c r="R15" s="470"/>
      <c r="S15" s="471"/>
      <c r="T15" s="165"/>
      <c r="U15" s="166"/>
      <c r="V15" s="167"/>
      <c r="W15" s="168"/>
      <c r="X15" s="166"/>
      <c r="Y15" s="169"/>
      <c r="Z15" s="469"/>
      <c r="AA15" s="470"/>
      <c r="AB15" s="471"/>
      <c r="AC15" s="469"/>
      <c r="AD15" s="470"/>
      <c r="AE15" s="471"/>
      <c r="AF15" s="469"/>
      <c r="AG15" s="470"/>
      <c r="AH15" s="471"/>
      <c r="AI15" s="469"/>
      <c r="AJ15" s="470"/>
      <c r="AK15" s="471"/>
      <c r="AL15" s="469"/>
      <c r="AM15" s="470"/>
      <c r="AN15" s="471"/>
      <c r="AO15" s="469"/>
      <c r="AP15" s="470"/>
      <c r="AQ15" s="471"/>
      <c r="AR15" s="469"/>
      <c r="AS15" s="470"/>
      <c r="AT15" s="471"/>
      <c r="AU15" s="469"/>
      <c r="AV15" s="470"/>
      <c r="AW15" s="471"/>
    </row>
    <row r="16" spans="1:49" s="124" customFormat="1" ht="24.95" customHeight="1" thickBot="1" x14ac:dyDescent="0.25">
      <c r="A16" s="467"/>
      <c r="B16" s="374"/>
      <c r="C16" s="146" t="s">
        <v>140</v>
      </c>
      <c r="D16" s="163">
        <v>70</v>
      </c>
      <c r="E16" s="164">
        <f>F15+1</f>
        <v>42827</v>
      </c>
      <c r="F16" s="164">
        <f>E16+D16</f>
        <v>42897</v>
      </c>
      <c r="G16" s="157"/>
      <c r="H16" s="170"/>
      <c r="I16" s="171"/>
      <c r="J16" s="172"/>
      <c r="K16" s="170"/>
      <c r="L16" s="171"/>
      <c r="M16" s="171"/>
      <c r="N16" s="170"/>
      <c r="O16" s="171"/>
      <c r="P16" s="172"/>
      <c r="Q16" s="171"/>
      <c r="R16" s="171"/>
      <c r="S16" s="172"/>
      <c r="T16" s="165"/>
      <c r="U16" s="166"/>
      <c r="V16" s="167"/>
      <c r="W16" s="168"/>
      <c r="X16" s="166"/>
      <c r="Y16" s="169"/>
      <c r="Z16" s="170"/>
      <c r="AA16" s="171"/>
      <c r="AB16" s="172"/>
      <c r="AC16" s="170"/>
      <c r="AD16" s="171"/>
      <c r="AE16" s="172"/>
      <c r="AF16" s="170"/>
      <c r="AG16" s="171"/>
      <c r="AH16" s="172"/>
      <c r="AI16" s="170"/>
      <c r="AJ16" s="171"/>
      <c r="AK16" s="172"/>
      <c r="AL16" s="170"/>
      <c r="AM16" s="171"/>
      <c r="AN16" s="172"/>
      <c r="AO16" s="170"/>
      <c r="AP16" s="171"/>
      <c r="AQ16" s="172"/>
      <c r="AR16" s="170"/>
      <c r="AS16" s="171"/>
      <c r="AT16" s="172"/>
      <c r="AU16" s="170"/>
      <c r="AV16" s="171"/>
      <c r="AW16" s="172"/>
    </row>
    <row r="17" spans="1:49" s="124" customFormat="1" ht="24.95" customHeight="1" thickBot="1" x14ac:dyDescent="0.25">
      <c r="A17" s="467"/>
      <c r="B17" s="374"/>
      <c r="C17" s="146" t="s">
        <v>61</v>
      </c>
      <c r="D17" s="163">
        <v>20</v>
      </c>
      <c r="E17" s="164">
        <f>F16+1</f>
        <v>42898</v>
      </c>
      <c r="F17" s="164">
        <f>D17+E17</f>
        <v>42918</v>
      </c>
      <c r="G17" s="173"/>
      <c r="H17" s="170"/>
      <c r="I17" s="171"/>
      <c r="J17" s="172"/>
      <c r="K17" s="170"/>
      <c r="L17" s="171"/>
      <c r="M17" s="172"/>
      <c r="N17" s="174"/>
      <c r="O17" s="175"/>
      <c r="P17" s="176"/>
      <c r="Q17" s="170"/>
      <c r="R17" s="171"/>
      <c r="S17" s="172"/>
      <c r="T17" s="170"/>
      <c r="U17" s="177"/>
      <c r="V17" s="178"/>
      <c r="W17" s="179"/>
      <c r="X17" s="177"/>
      <c r="Y17" s="172"/>
      <c r="Z17" s="170"/>
      <c r="AA17" s="171"/>
      <c r="AB17" s="172"/>
      <c r="AC17" s="170"/>
      <c r="AD17" s="171"/>
      <c r="AE17" s="172"/>
      <c r="AF17" s="170"/>
      <c r="AG17" s="171"/>
      <c r="AH17" s="172"/>
      <c r="AI17" s="170"/>
      <c r="AJ17" s="171"/>
      <c r="AK17" s="172"/>
      <c r="AL17" s="170"/>
      <c r="AM17" s="171"/>
      <c r="AN17" s="172"/>
      <c r="AO17" s="170"/>
      <c r="AP17" s="171"/>
      <c r="AQ17" s="172"/>
      <c r="AR17" s="170"/>
      <c r="AS17" s="171"/>
      <c r="AT17" s="172"/>
      <c r="AU17" s="170"/>
      <c r="AV17" s="171"/>
      <c r="AW17" s="172"/>
    </row>
    <row r="18" spans="1:49" s="124" customFormat="1" ht="24.95" customHeight="1" thickBot="1" x14ac:dyDescent="0.25">
      <c r="A18" s="467"/>
      <c r="B18" s="374"/>
      <c r="C18" s="146" t="s">
        <v>47</v>
      </c>
      <c r="D18" s="163">
        <v>12</v>
      </c>
      <c r="E18" s="164">
        <f>E17+1</f>
        <v>42899</v>
      </c>
      <c r="F18" s="164">
        <f t="shared" ref="F18:F23" si="1">E18+D18</f>
        <v>42911</v>
      </c>
      <c r="G18" s="173"/>
      <c r="H18" s="170"/>
      <c r="I18" s="171"/>
      <c r="J18" s="172"/>
      <c r="K18" s="170"/>
      <c r="L18" s="171"/>
      <c r="M18" s="172"/>
      <c r="N18" s="170"/>
      <c r="O18" s="171"/>
      <c r="P18" s="172"/>
      <c r="Q18" s="170"/>
      <c r="R18" s="171"/>
      <c r="S18" s="172"/>
      <c r="T18" s="170"/>
      <c r="U18" s="177"/>
      <c r="V18" s="178"/>
      <c r="W18" s="179"/>
      <c r="X18" s="177"/>
      <c r="Y18" s="172"/>
      <c r="Z18" s="170"/>
      <c r="AA18" s="171"/>
      <c r="AB18" s="172"/>
      <c r="AC18" s="170"/>
      <c r="AD18" s="171"/>
      <c r="AE18" s="172"/>
      <c r="AF18" s="170"/>
      <c r="AG18" s="171"/>
      <c r="AH18" s="172"/>
      <c r="AI18" s="170"/>
      <c r="AJ18" s="171"/>
      <c r="AK18" s="172"/>
      <c r="AL18" s="170"/>
      <c r="AM18" s="171"/>
      <c r="AN18" s="172"/>
      <c r="AO18" s="170"/>
      <c r="AP18" s="171"/>
      <c r="AQ18" s="172"/>
      <c r="AR18" s="170"/>
      <c r="AS18" s="171"/>
      <c r="AT18" s="172"/>
      <c r="AU18" s="170"/>
      <c r="AV18" s="171"/>
      <c r="AW18" s="172"/>
    </row>
    <row r="19" spans="1:49" s="124" customFormat="1" ht="24.95" customHeight="1" thickBot="1" x14ac:dyDescent="0.25">
      <c r="A19" s="467"/>
      <c r="B19" s="374"/>
      <c r="C19" s="146" t="s">
        <v>106</v>
      </c>
      <c r="D19" s="163">
        <v>4</v>
      </c>
      <c r="E19" s="164">
        <f>F15+1</f>
        <v>42827</v>
      </c>
      <c r="F19" s="164">
        <f t="shared" si="1"/>
        <v>42831</v>
      </c>
      <c r="G19" s="173"/>
      <c r="H19" s="170"/>
      <c r="I19" s="171"/>
      <c r="J19" s="172"/>
      <c r="K19" s="170"/>
      <c r="L19" s="171"/>
      <c r="M19" s="172"/>
      <c r="N19" s="170"/>
      <c r="O19" s="171"/>
      <c r="P19" s="172"/>
      <c r="Q19" s="170"/>
      <c r="R19" s="171"/>
      <c r="S19" s="172"/>
      <c r="T19" s="170"/>
      <c r="U19" s="177"/>
      <c r="V19" s="178"/>
      <c r="W19" s="179"/>
      <c r="X19" s="177"/>
      <c r="Y19" s="172"/>
      <c r="Z19" s="170"/>
      <c r="AA19" s="171"/>
      <c r="AB19" s="172"/>
      <c r="AC19" s="170"/>
      <c r="AD19" s="171"/>
      <c r="AE19" s="172"/>
      <c r="AF19" s="170"/>
      <c r="AG19" s="171"/>
      <c r="AH19" s="172"/>
      <c r="AI19" s="170"/>
      <c r="AJ19" s="171"/>
      <c r="AK19" s="172"/>
      <c r="AL19" s="170"/>
      <c r="AM19" s="171"/>
      <c r="AN19" s="172"/>
      <c r="AO19" s="170"/>
      <c r="AP19" s="171"/>
      <c r="AQ19" s="172"/>
      <c r="AR19" s="170"/>
      <c r="AS19" s="171"/>
      <c r="AT19" s="172"/>
      <c r="AU19" s="170"/>
      <c r="AV19" s="171"/>
      <c r="AW19" s="172"/>
    </row>
    <row r="20" spans="1:49" s="124" customFormat="1" ht="24.95" customHeight="1" thickBot="1" x14ac:dyDescent="0.25">
      <c r="A20" s="467"/>
      <c r="B20" s="374"/>
      <c r="C20" s="146" t="s">
        <v>115</v>
      </c>
      <c r="D20" s="163">
        <v>5</v>
      </c>
      <c r="E20" s="164">
        <f>F23+1</f>
        <v>42840</v>
      </c>
      <c r="F20" s="164">
        <f t="shared" si="1"/>
        <v>42845</v>
      </c>
      <c r="G20" s="173"/>
      <c r="H20" s="170"/>
      <c r="I20" s="171"/>
      <c r="J20" s="172"/>
      <c r="K20" s="170"/>
      <c r="L20" s="171"/>
      <c r="M20" s="172"/>
      <c r="N20" s="170"/>
      <c r="O20" s="171"/>
      <c r="P20" s="172"/>
      <c r="Q20" s="170"/>
      <c r="R20" s="171"/>
      <c r="S20" s="172"/>
      <c r="T20" s="170"/>
      <c r="U20" s="177"/>
      <c r="V20" s="178"/>
      <c r="W20" s="179"/>
      <c r="X20" s="177"/>
      <c r="Y20" s="172"/>
      <c r="Z20" s="170"/>
      <c r="AA20" s="171"/>
      <c r="AB20" s="172"/>
      <c r="AC20" s="170"/>
      <c r="AD20" s="171"/>
      <c r="AE20" s="172"/>
      <c r="AF20" s="170"/>
      <c r="AG20" s="171"/>
      <c r="AH20" s="172"/>
      <c r="AI20" s="170"/>
      <c r="AJ20" s="171"/>
      <c r="AK20" s="172"/>
      <c r="AL20" s="170"/>
      <c r="AM20" s="171"/>
      <c r="AN20" s="172"/>
      <c r="AO20" s="170"/>
      <c r="AP20" s="171"/>
      <c r="AQ20" s="172"/>
      <c r="AR20" s="170"/>
      <c r="AS20" s="171"/>
      <c r="AT20" s="172"/>
      <c r="AU20" s="170"/>
      <c r="AV20" s="171"/>
      <c r="AW20" s="172"/>
    </row>
    <row r="21" spans="1:49" s="124" customFormat="1" ht="24.95" customHeight="1" thickBot="1" x14ac:dyDescent="0.25">
      <c r="A21" s="467"/>
      <c r="B21" s="374"/>
      <c r="C21" s="146" t="s">
        <v>66</v>
      </c>
      <c r="D21" s="147">
        <v>10</v>
      </c>
      <c r="E21" s="148">
        <v>42815</v>
      </c>
      <c r="F21" s="148">
        <f t="shared" si="1"/>
        <v>42825</v>
      </c>
      <c r="G21" s="173"/>
      <c r="H21" s="170"/>
      <c r="I21" s="171"/>
      <c r="J21" s="172"/>
      <c r="K21" s="170"/>
      <c r="L21" s="171"/>
      <c r="M21" s="172"/>
      <c r="N21" s="170"/>
      <c r="O21" s="171"/>
      <c r="P21" s="172"/>
      <c r="Q21" s="170"/>
      <c r="R21" s="171"/>
      <c r="S21" s="172"/>
      <c r="T21" s="170"/>
      <c r="U21" s="177"/>
      <c r="V21" s="178"/>
      <c r="W21" s="179"/>
      <c r="X21" s="177"/>
      <c r="Y21" s="172"/>
      <c r="Z21" s="170"/>
      <c r="AA21" s="171"/>
      <c r="AB21" s="172"/>
      <c r="AC21" s="170"/>
      <c r="AD21" s="171"/>
      <c r="AE21" s="172"/>
      <c r="AF21" s="170"/>
      <c r="AG21" s="171"/>
      <c r="AH21" s="172"/>
      <c r="AI21" s="170"/>
      <c r="AJ21" s="171"/>
      <c r="AK21" s="172"/>
      <c r="AL21" s="170"/>
      <c r="AM21" s="171"/>
      <c r="AN21" s="172"/>
      <c r="AO21" s="170"/>
      <c r="AP21" s="171"/>
      <c r="AQ21" s="172"/>
      <c r="AR21" s="170"/>
      <c r="AS21" s="171"/>
      <c r="AT21" s="172"/>
      <c r="AU21" s="170"/>
      <c r="AV21" s="171"/>
      <c r="AW21" s="172"/>
    </row>
    <row r="22" spans="1:49" s="124" customFormat="1" ht="24.95" customHeight="1" thickBot="1" x14ac:dyDescent="0.25">
      <c r="A22" s="467"/>
      <c r="B22" s="374"/>
      <c r="C22" s="146" t="s">
        <v>67</v>
      </c>
      <c r="D22" s="147">
        <v>5</v>
      </c>
      <c r="E22" s="148">
        <f>F21+1</f>
        <v>42826</v>
      </c>
      <c r="F22" s="148">
        <f t="shared" si="1"/>
        <v>42831</v>
      </c>
      <c r="G22" s="173"/>
      <c r="H22" s="170"/>
      <c r="I22" s="171"/>
      <c r="J22" s="172"/>
      <c r="K22" s="170"/>
      <c r="L22" s="171"/>
      <c r="M22" s="172"/>
      <c r="N22" s="170"/>
      <c r="O22" s="171"/>
      <c r="P22" s="172"/>
      <c r="Q22" s="170"/>
      <c r="R22" s="171"/>
      <c r="S22" s="172"/>
      <c r="T22" s="170"/>
      <c r="U22" s="177"/>
      <c r="V22" s="178"/>
      <c r="W22" s="179"/>
      <c r="X22" s="177"/>
      <c r="Y22" s="172"/>
      <c r="Z22" s="170"/>
      <c r="AA22" s="171"/>
      <c r="AB22" s="172"/>
      <c r="AC22" s="170"/>
      <c r="AD22" s="171"/>
      <c r="AE22" s="172"/>
      <c r="AF22" s="170"/>
      <c r="AG22" s="171"/>
      <c r="AH22" s="172"/>
      <c r="AI22" s="170"/>
      <c r="AJ22" s="171"/>
      <c r="AK22" s="172"/>
      <c r="AL22" s="170"/>
      <c r="AM22" s="171"/>
      <c r="AN22" s="172"/>
      <c r="AO22" s="170"/>
      <c r="AP22" s="171"/>
      <c r="AQ22" s="172"/>
      <c r="AR22" s="170"/>
      <c r="AS22" s="171"/>
      <c r="AT22" s="172"/>
      <c r="AU22" s="170"/>
      <c r="AV22" s="171"/>
      <c r="AW22" s="172"/>
    </row>
    <row r="23" spans="1:49" s="124" customFormat="1" ht="24.95" customHeight="1" thickBot="1" x14ac:dyDescent="0.25">
      <c r="A23" s="467"/>
      <c r="B23" s="374"/>
      <c r="C23" s="146" t="s">
        <v>98</v>
      </c>
      <c r="D23" s="147">
        <v>7</v>
      </c>
      <c r="E23" s="148">
        <f>F22+1</f>
        <v>42832</v>
      </c>
      <c r="F23" s="148">
        <f t="shared" si="1"/>
        <v>42839</v>
      </c>
      <c r="G23" s="173"/>
      <c r="H23" s="170"/>
      <c r="I23" s="171"/>
      <c r="J23" s="172"/>
      <c r="K23" s="170"/>
      <c r="L23" s="171"/>
      <c r="M23" s="172"/>
      <c r="N23" s="170"/>
      <c r="O23" s="171"/>
      <c r="P23" s="172"/>
      <c r="Q23" s="170"/>
      <c r="R23" s="171"/>
      <c r="S23" s="172"/>
      <c r="T23" s="170"/>
      <c r="U23" s="177"/>
      <c r="V23" s="178"/>
      <c r="W23" s="179"/>
      <c r="X23" s="177"/>
      <c r="Y23" s="172"/>
      <c r="Z23" s="170"/>
      <c r="AA23" s="171"/>
      <c r="AB23" s="172"/>
      <c r="AC23" s="170"/>
      <c r="AD23" s="171"/>
      <c r="AE23" s="172"/>
      <c r="AF23" s="170"/>
      <c r="AG23" s="171"/>
      <c r="AH23" s="172"/>
      <c r="AI23" s="170"/>
      <c r="AJ23" s="171"/>
      <c r="AK23" s="172"/>
      <c r="AL23" s="170"/>
      <c r="AM23" s="171"/>
      <c r="AN23" s="172"/>
      <c r="AO23" s="170"/>
      <c r="AP23" s="171"/>
      <c r="AQ23" s="172"/>
      <c r="AR23" s="170"/>
      <c r="AS23" s="171"/>
      <c r="AT23" s="172"/>
      <c r="AU23" s="170"/>
      <c r="AV23" s="171"/>
      <c r="AW23" s="172"/>
    </row>
    <row r="24" spans="1:49" s="124" customFormat="1" ht="24.95" customHeight="1" thickBot="1" x14ac:dyDescent="0.25">
      <c r="A24" s="467"/>
      <c r="B24" s="374"/>
      <c r="C24" s="146" t="s">
        <v>141</v>
      </c>
      <c r="D24" s="147">
        <f>F24-E24</f>
        <v>30</v>
      </c>
      <c r="E24" s="148">
        <f>F23+1</f>
        <v>42840</v>
      </c>
      <c r="F24" s="148">
        <v>42870</v>
      </c>
      <c r="G24" s="173"/>
      <c r="H24" s="170"/>
      <c r="I24" s="171"/>
      <c r="J24" s="172"/>
      <c r="K24" s="170"/>
      <c r="L24" s="171"/>
      <c r="M24" s="172"/>
      <c r="N24" s="170"/>
      <c r="O24" s="171"/>
      <c r="P24" s="172"/>
      <c r="Q24" s="170"/>
      <c r="R24" s="171"/>
      <c r="S24" s="172"/>
      <c r="T24" s="170"/>
      <c r="U24" s="177"/>
      <c r="V24" s="178"/>
      <c r="W24" s="179"/>
      <c r="X24" s="177"/>
      <c r="Y24" s="172"/>
      <c r="Z24" s="170"/>
      <c r="AA24" s="171"/>
      <c r="AB24" s="172"/>
      <c r="AC24" s="170"/>
      <c r="AD24" s="171"/>
      <c r="AE24" s="172"/>
      <c r="AF24" s="170"/>
      <c r="AG24" s="171"/>
      <c r="AH24" s="172"/>
      <c r="AI24" s="170"/>
      <c r="AJ24" s="171"/>
      <c r="AK24" s="172"/>
      <c r="AL24" s="170"/>
      <c r="AM24" s="171"/>
      <c r="AN24" s="172"/>
      <c r="AO24" s="170"/>
      <c r="AP24" s="171"/>
      <c r="AQ24" s="172"/>
      <c r="AR24" s="170"/>
      <c r="AS24" s="171"/>
      <c r="AT24" s="172"/>
      <c r="AU24" s="170"/>
      <c r="AV24" s="171"/>
      <c r="AW24" s="172"/>
    </row>
    <row r="25" spans="1:49" s="124" customFormat="1" ht="24.95" customHeight="1" thickBot="1" x14ac:dyDescent="0.25">
      <c r="A25" s="468"/>
      <c r="B25" s="375"/>
      <c r="C25" s="180" t="s">
        <v>142</v>
      </c>
      <c r="D25" s="181">
        <v>14</v>
      </c>
      <c r="E25" s="182">
        <f>F24+1</f>
        <v>42871</v>
      </c>
      <c r="F25" s="182">
        <f>E25+D25</f>
        <v>42885</v>
      </c>
      <c r="G25" s="183"/>
      <c r="H25" s="174"/>
      <c r="I25" s="175"/>
      <c r="J25" s="176"/>
      <c r="K25" s="174"/>
      <c r="L25" s="175"/>
      <c r="M25" s="176"/>
      <c r="N25" s="174"/>
      <c r="O25" s="175"/>
      <c r="P25" s="176"/>
      <c r="Q25" s="174"/>
      <c r="R25" s="175"/>
      <c r="S25" s="176"/>
      <c r="T25" s="174"/>
      <c r="U25" s="184"/>
      <c r="V25" s="185"/>
      <c r="W25" s="186"/>
      <c r="X25" s="184"/>
      <c r="Y25" s="176"/>
      <c r="Z25" s="174"/>
      <c r="AA25" s="175"/>
      <c r="AB25" s="176"/>
      <c r="AC25" s="174"/>
      <c r="AD25" s="175"/>
      <c r="AE25" s="176"/>
      <c r="AF25" s="174"/>
      <c r="AG25" s="175"/>
      <c r="AH25" s="176"/>
      <c r="AI25" s="174"/>
      <c r="AJ25" s="175"/>
      <c r="AK25" s="176"/>
      <c r="AL25" s="174"/>
      <c r="AM25" s="175"/>
      <c r="AN25" s="176"/>
      <c r="AO25" s="174"/>
      <c r="AP25" s="175"/>
      <c r="AQ25" s="176"/>
      <c r="AR25" s="174"/>
      <c r="AS25" s="175"/>
      <c r="AT25" s="176"/>
      <c r="AU25" s="174"/>
      <c r="AV25" s="175"/>
      <c r="AW25" s="176"/>
    </row>
    <row r="26" spans="1:49" s="124" customFormat="1" x14ac:dyDescent="0.2">
      <c r="A26" s="187"/>
      <c r="B26" s="188"/>
      <c r="C26" s="189"/>
      <c r="D26" s="190"/>
      <c r="E26" s="122"/>
      <c r="F26" s="122"/>
      <c r="G26" s="190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</row>
    <row r="27" spans="1:49" ht="42" customHeight="1" thickBot="1" x14ac:dyDescent="0.25">
      <c r="A27" s="192"/>
      <c r="B27" s="369" t="s">
        <v>138</v>
      </c>
      <c r="C27" s="369"/>
      <c r="D27" s="369"/>
      <c r="E27" s="369"/>
      <c r="F27" s="369"/>
      <c r="N27" s="478"/>
      <c r="O27" s="478"/>
      <c r="P27" s="478"/>
      <c r="Q27" s="478"/>
      <c r="R27" s="478"/>
      <c r="S27" s="478"/>
      <c r="T27" s="478"/>
    </row>
    <row r="28" spans="1:49" ht="24.95" customHeight="1" x14ac:dyDescent="0.2">
      <c r="B28" s="99"/>
      <c r="C28" s="193" t="s">
        <v>71</v>
      </c>
      <c r="D28" s="100" t="s">
        <v>70</v>
      </c>
      <c r="E28" s="100" t="s">
        <v>72</v>
      </c>
      <c r="F28" s="101" t="s">
        <v>73</v>
      </c>
    </row>
    <row r="29" spans="1:49" ht="24.95" customHeight="1" x14ac:dyDescent="0.2">
      <c r="B29" s="102">
        <v>1</v>
      </c>
      <c r="C29" s="103" t="s">
        <v>45</v>
      </c>
      <c r="D29" s="104">
        <v>1</v>
      </c>
      <c r="E29" s="105">
        <v>12918611</v>
      </c>
      <c r="F29" s="106">
        <f>E29*D29</f>
        <v>12918611</v>
      </c>
    </row>
    <row r="30" spans="1:49" ht="24.95" customHeight="1" x14ac:dyDescent="0.2">
      <c r="B30" s="107">
        <v>2</v>
      </c>
      <c r="C30" s="108" t="s">
        <v>143</v>
      </c>
      <c r="D30" s="104">
        <v>1</v>
      </c>
      <c r="E30" s="105">
        <v>2600951</v>
      </c>
      <c r="F30" s="106">
        <f t="shared" ref="F30:F46" si="2">E30*D30</f>
        <v>2600951</v>
      </c>
    </row>
    <row r="31" spans="1:49" ht="24.95" customHeight="1" x14ac:dyDescent="0.2">
      <c r="B31" s="107">
        <v>3</v>
      </c>
      <c r="C31" s="108" t="s">
        <v>100</v>
      </c>
      <c r="D31" s="104">
        <v>900</v>
      </c>
      <c r="E31" s="105">
        <v>111471</v>
      </c>
      <c r="F31" s="106">
        <f t="shared" si="2"/>
        <v>100323900</v>
      </c>
      <c r="M31" s="114" t="s">
        <v>30</v>
      </c>
    </row>
    <row r="32" spans="1:49" ht="24.95" customHeight="1" x14ac:dyDescent="0.2">
      <c r="B32" s="102">
        <v>4</v>
      </c>
      <c r="C32" s="108" t="s">
        <v>46</v>
      </c>
      <c r="D32" s="104">
        <v>1</v>
      </c>
      <c r="E32" s="105">
        <v>1553522</v>
      </c>
      <c r="F32" s="106">
        <f t="shared" si="2"/>
        <v>1553522</v>
      </c>
    </row>
    <row r="33" spans="2:6" ht="53.25" customHeight="1" x14ac:dyDescent="0.2">
      <c r="B33" s="107">
        <v>5</v>
      </c>
      <c r="C33" s="108" t="s">
        <v>144</v>
      </c>
      <c r="D33" s="104">
        <v>70</v>
      </c>
      <c r="E33" s="105">
        <v>567072</v>
      </c>
      <c r="F33" s="106">
        <f t="shared" si="2"/>
        <v>39695040</v>
      </c>
    </row>
    <row r="34" spans="2:6" ht="24.95" customHeight="1" x14ac:dyDescent="0.2">
      <c r="B34" s="107">
        <v>6</v>
      </c>
      <c r="C34" s="108" t="s">
        <v>62</v>
      </c>
      <c r="D34" s="104">
        <v>1</v>
      </c>
      <c r="E34" s="105">
        <v>13761201</v>
      </c>
      <c r="F34" s="106">
        <f t="shared" si="2"/>
        <v>13761201</v>
      </c>
    </row>
    <row r="35" spans="2:6" ht="24.95" customHeight="1" x14ac:dyDescent="0.2">
      <c r="B35" s="102">
        <v>7</v>
      </c>
      <c r="C35" s="108" t="s">
        <v>104</v>
      </c>
      <c r="D35" s="104">
        <v>4</v>
      </c>
      <c r="E35" s="105">
        <v>171768</v>
      </c>
      <c r="F35" s="106">
        <f t="shared" si="2"/>
        <v>687072</v>
      </c>
    </row>
    <row r="36" spans="2:6" ht="24.95" customHeight="1" x14ac:dyDescent="0.2">
      <c r="B36" s="107">
        <v>8</v>
      </c>
      <c r="C36" s="108" t="s">
        <v>145</v>
      </c>
      <c r="D36" s="104">
        <v>5</v>
      </c>
      <c r="E36" s="105">
        <v>171768</v>
      </c>
      <c r="F36" s="106">
        <f t="shared" si="2"/>
        <v>858840</v>
      </c>
    </row>
    <row r="37" spans="2:6" ht="24.95" customHeight="1" x14ac:dyDescent="0.2">
      <c r="B37" s="107">
        <v>9</v>
      </c>
      <c r="C37" s="108" t="s">
        <v>66</v>
      </c>
      <c r="D37" s="104">
        <v>1</v>
      </c>
      <c r="E37" s="105">
        <v>2750000</v>
      </c>
      <c r="F37" s="106">
        <f t="shared" si="2"/>
        <v>2750000</v>
      </c>
    </row>
    <row r="38" spans="2:6" ht="24.95" customHeight="1" x14ac:dyDescent="0.2">
      <c r="B38" s="102">
        <v>10</v>
      </c>
      <c r="C38" s="108" t="s">
        <v>67</v>
      </c>
      <c r="D38" s="104">
        <v>1</v>
      </c>
      <c r="E38" s="105">
        <v>0</v>
      </c>
      <c r="F38" s="106">
        <f t="shared" si="2"/>
        <v>0</v>
      </c>
    </row>
    <row r="39" spans="2:6" ht="24.95" customHeight="1" x14ac:dyDescent="0.2">
      <c r="B39" s="107">
        <v>11</v>
      </c>
      <c r="C39" s="108" t="s">
        <v>146</v>
      </c>
      <c r="D39" s="104">
        <v>1</v>
      </c>
      <c r="E39" s="105">
        <v>91859000</v>
      </c>
      <c r="F39" s="106">
        <f t="shared" si="2"/>
        <v>91859000</v>
      </c>
    </row>
    <row r="40" spans="2:6" ht="66.75" customHeight="1" x14ac:dyDescent="0.2">
      <c r="B40" s="107">
        <v>12</v>
      </c>
      <c r="C40" s="108" t="s">
        <v>135</v>
      </c>
      <c r="D40" s="104">
        <v>30</v>
      </c>
      <c r="E40" s="105">
        <v>770000</v>
      </c>
      <c r="F40" s="106">
        <f t="shared" si="2"/>
        <v>23100000</v>
      </c>
    </row>
    <row r="41" spans="2:6" ht="54.75" customHeight="1" x14ac:dyDescent="0.2">
      <c r="B41" s="102">
        <v>13</v>
      </c>
      <c r="C41" s="108" t="s">
        <v>147</v>
      </c>
      <c r="D41" s="104">
        <v>1</v>
      </c>
      <c r="E41" s="105">
        <v>6600000</v>
      </c>
      <c r="F41" s="106">
        <f t="shared" si="2"/>
        <v>6600000</v>
      </c>
    </row>
    <row r="42" spans="2:6" ht="24.95" customHeight="1" x14ac:dyDescent="0.2">
      <c r="B42" s="107">
        <v>14</v>
      </c>
      <c r="C42" s="108" t="s">
        <v>80</v>
      </c>
      <c r="D42" s="104">
        <v>2</v>
      </c>
      <c r="E42" s="105">
        <v>8346000</v>
      </c>
      <c r="F42" s="106">
        <f t="shared" si="2"/>
        <v>16692000</v>
      </c>
    </row>
    <row r="43" spans="2:6" ht="24.95" customHeight="1" x14ac:dyDescent="0.2">
      <c r="B43" s="102">
        <v>15</v>
      </c>
      <c r="C43" s="108" t="s">
        <v>81</v>
      </c>
      <c r="D43" s="104">
        <v>42</v>
      </c>
      <c r="E43" s="105">
        <v>9000</v>
      </c>
      <c r="F43" s="106">
        <f t="shared" si="2"/>
        <v>378000</v>
      </c>
    </row>
    <row r="44" spans="2:6" ht="24.95" customHeight="1" x14ac:dyDescent="0.2">
      <c r="B44" s="107">
        <v>16</v>
      </c>
      <c r="C44" s="108" t="s">
        <v>151</v>
      </c>
      <c r="D44" s="104">
        <v>7</v>
      </c>
      <c r="E44" s="105">
        <v>80000</v>
      </c>
      <c r="F44" s="106">
        <f t="shared" si="2"/>
        <v>560000</v>
      </c>
    </row>
    <row r="45" spans="2:6" ht="24.95" customHeight="1" x14ac:dyDescent="0.2">
      <c r="B45" s="102">
        <v>17</v>
      </c>
      <c r="C45" s="109" t="s">
        <v>82</v>
      </c>
      <c r="D45" s="104">
        <v>1</v>
      </c>
      <c r="E45" s="105">
        <f>2375000*2</f>
        <v>4750000</v>
      </c>
      <c r="F45" s="106">
        <f t="shared" si="2"/>
        <v>4750000</v>
      </c>
    </row>
    <row r="46" spans="2:6" ht="24.95" customHeight="1" thickBot="1" x14ac:dyDescent="0.25">
      <c r="B46" s="107">
        <v>18</v>
      </c>
      <c r="C46" s="109" t="s">
        <v>83</v>
      </c>
      <c r="D46" s="110">
        <v>2</v>
      </c>
      <c r="E46" s="111">
        <v>21353000</v>
      </c>
      <c r="F46" s="106">
        <f t="shared" si="2"/>
        <v>42706000</v>
      </c>
    </row>
    <row r="47" spans="2:6" ht="24.95" customHeight="1" thickBot="1" x14ac:dyDescent="0.25">
      <c r="B47" s="379" t="s">
        <v>85</v>
      </c>
      <c r="C47" s="380"/>
      <c r="D47" s="380"/>
      <c r="E47" s="381"/>
      <c r="F47" s="113">
        <f>SUM(F29:F46)</f>
        <v>361794137</v>
      </c>
    </row>
    <row r="48" spans="2:6" ht="24.95" customHeight="1" thickBot="1" x14ac:dyDescent="0.25">
      <c r="B48" s="379" t="s">
        <v>86</v>
      </c>
      <c r="C48" s="380"/>
      <c r="D48" s="380"/>
      <c r="E48" s="381"/>
      <c r="F48" s="113">
        <f>F47*1.18</f>
        <v>426917081.65999997</v>
      </c>
    </row>
  </sheetData>
  <mergeCells count="192">
    <mergeCell ref="B48:E48"/>
    <mergeCell ref="Z15:AB15"/>
    <mergeCell ref="AC15:AE15"/>
    <mergeCell ref="AF15:AH15"/>
    <mergeCell ref="AI15:AK15"/>
    <mergeCell ref="AL15:AN15"/>
    <mergeCell ref="AO15:AQ15"/>
    <mergeCell ref="AL13:AN13"/>
    <mergeCell ref="AO13:AQ13"/>
    <mergeCell ref="AR15:AT15"/>
    <mergeCell ref="AU15:AW15"/>
    <mergeCell ref="B27:F27"/>
    <mergeCell ref="N27:T27"/>
    <mergeCell ref="B47:E47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R12:AT12"/>
    <mergeCell ref="AU12:AW12"/>
    <mergeCell ref="H13:J13"/>
    <mergeCell ref="K13:M13"/>
    <mergeCell ref="N13:P13"/>
    <mergeCell ref="Q13:S13"/>
    <mergeCell ref="Z13:AB13"/>
    <mergeCell ref="AC13:AE13"/>
    <mergeCell ref="AF13:AH13"/>
    <mergeCell ref="AI13:AK13"/>
    <mergeCell ref="Z12:AB12"/>
    <mergeCell ref="AC12:AE12"/>
    <mergeCell ref="AF12:AH12"/>
    <mergeCell ref="AI12:AK12"/>
    <mergeCell ref="AL12:AN12"/>
    <mergeCell ref="AO12:AQ12"/>
    <mergeCell ref="AR13:AT13"/>
    <mergeCell ref="AU13:AW13"/>
    <mergeCell ref="A12:A25"/>
    <mergeCell ref="B12:B25"/>
    <mergeCell ref="H12:J12"/>
    <mergeCell ref="K12:M12"/>
    <mergeCell ref="N12:P12"/>
    <mergeCell ref="Q12:S12"/>
    <mergeCell ref="H15:J15"/>
    <mergeCell ref="K15:M15"/>
    <mergeCell ref="N15:P15"/>
    <mergeCell ref="Q15:S15"/>
    <mergeCell ref="H14:J14"/>
    <mergeCell ref="K14:M14"/>
    <mergeCell ref="N14:P14"/>
    <mergeCell ref="Q14:S14"/>
    <mergeCell ref="AF11:AH11"/>
    <mergeCell ref="AI11:AK11"/>
    <mergeCell ref="AL11:AN11"/>
    <mergeCell ref="AO11:AQ11"/>
    <mergeCell ref="AR11:AT11"/>
    <mergeCell ref="AU11:AW11"/>
    <mergeCell ref="AU10:AW10"/>
    <mergeCell ref="D11:F11"/>
    <mergeCell ref="H11:J11"/>
    <mergeCell ref="K11:M11"/>
    <mergeCell ref="N11:P11"/>
    <mergeCell ref="Q11:S11"/>
    <mergeCell ref="T11:V11"/>
    <mergeCell ref="W11:Y11"/>
    <mergeCell ref="Z11:AB11"/>
    <mergeCell ref="AC11:AE11"/>
    <mergeCell ref="AC10:AE10"/>
    <mergeCell ref="AF10:AH10"/>
    <mergeCell ref="AI10:AK10"/>
    <mergeCell ref="AL10:AN10"/>
    <mergeCell ref="AO10:AQ10"/>
    <mergeCell ref="AR10:AT10"/>
    <mergeCell ref="H9:J9"/>
    <mergeCell ref="K9:M9"/>
    <mergeCell ref="N9:P9"/>
    <mergeCell ref="Q9:S9"/>
    <mergeCell ref="T9:V9"/>
    <mergeCell ref="AO9:AQ9"/>
    <mergeCell ref="AR9:AT9"/>
    <mergeCell ref="AU9:AW9"/>
    <mergeCell ref="H10:J10"/>
    <mergeCell ref="K10:M10"/>
    <mergeCell ref="N10:P10"/>
    <mergeCell ref="Q10:S10"/>
    <mergeCell ref="T10:V10"/>
    <mergeCell ref="W10:Y10"/>
    <mergeCell ref="Z10:AB10"/>
    <mergeCell ref="W9:Y9"/>
    <mergeCell ref="Z9:AB9"/>
    <mergeCell ref="AC9:AE9"/>
    <mergeCell ref="AF9:AH9"/>
    <mergeCell ref="AI9:AK9"/>
    <mergeCell ref="AL9:AN9"/>
    <mergeCell ref="AU7:AW7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C7:AE7"/>
    <mergeCell ref="AF7:AH7"/>
    <mergeCell ref="AI7:AK7"/>
    <mergeCell ref="AL7:AN7"/>
    <mergeCell ref="AO7:AQ7"/>
    <mergeCell ref="AR7:AT7"/>
    <mergeCell ref="AI8:AK8"/>
    <mergeCell ref="AL8:AN8"/>
    <mergeCell ref="AO8:AQ8"/>
    <mergeCell ref="AR8:AT8"/>
    <mergeCell ref="AU8:AW8"/>
    <mergeCell ref="H7:J7"/>
    <mergeCell ref="K7:M7"/>
    <mergeCell ref="N7:P7"/>
    <mergeCell ref="Q7:S7"/>
    <mergeCell ref="T7:V7"/>
    <mergeCell ref="W7:Y7"/>
    <mergeCell ref="Z7:AB7"/>
    <mergeCell ref="W6:Y6"/>
    <mergeCell ref="Z6:AB6"/>
    <mergeCell ref="AI5:AK5"/>
    <mergeCell ref="AL5:AN5"/>
    <mergeCell ref="AO5:AQ5"/>
    <mergeCell ref="AR5:AT5"/>
    <mergeCell ref="AU5:AW5"/>
    <mergeCell ref="H6:J6"/>
    <mergeCell ref="K6:M6"/>
    <mergeCell ref="N6:P6"/>
    <mergeCell ref="Q6:S6"/>
    <mergeCell ref="T6:V6"/>
    <mergeCell ref="AO6:AQ6"/>
    <mergeCell ref="AR6:AT6"/>
    <mergeCell ref="AU6:AW6"/>
    <mergeCell ref="AC6:AE6"/>
    <mergeCell ref="AF6:AH6"/>
    <mergeCell ref="AI6:AK6"/>
    <mergeCell ref="AL6:AN6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1:AE1"/>
    <mergeCell ref="A2:G2"/>
    <mergeCell ref="H2:AQ2"/>
    <mergeCell ref="AL3:AN3"/>
    <mergeCell ref="AO3:AQ3"/>
    <mergeCell ref="AR3:AT3"/>
    <mergeCell ref="AU3:AW3"/>
    <mergeCell ref="H4:J4"/>
    <mergeCell ref="K4:M4"/>
    <mergeCell ref="N4:P4"/>
    <mergeCell ref="Q4:S4"/>
    <mergeCell ref="T4:V4"/>
    <mergeCell ref="Z4:AB4"/>
    <mergeCell ref="T3:V3"/>
    <mergeCell ref="W3:Y3"/>
    <mergeCell ref="Z3:AB3"/>
    <mergeCell ref="AC3:AE3"/>
    <mergeCell ref="AF3:AH3"/>
    <mergeCell ref="AI3:AK3"/>
    <mergeCell ref="AU4:AW4"/>
    <mergeCell ref="AC4:AE4"/>
    <mergeCell ref="AF4:AH4"/>
    <mergeCell ref="AI4:AK4"/>
    <mergeCell ref="AL4:AN4"/>
    <mergeCell ref="AR2:AT2"/>
    <mergeCell ref="AU2:AW2"/>
    <mergeCell ref="A3:A4"/>
    <mergeCell ref="B3:B4"/>
    <mergeCell ref="C3:C4"/>
    <mergeCell ref="D3:D4"/>
    <mergeCell ref="E3:E4"/>
    <mergeCell ref="F3:F4"/>
    <mergeCell ref="G3:G4"/>
    <mergeCell ref="H3:J3"/>
    <mergeCell ref="K3:M3"/>
    <mergeCell ref="N3:P3"/>
    <mergeCell ref="Q3:S3"/>
    <mergeCell ref="AO4:AQ4"/>
    <mergeCell ref="AR4:AT4"/>
  </mergeCells>
  <printOptions horizontalCentered="1"/>
  <pageMargins left="0.15748031496062992" right="0.15748031496062992" top="0.94488188976377963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1 вариант</vt:lpstr>
      <vt:lpstr>2 вариант</vt:lpstr>
      <vt:lpstr>3 вариант</vt:lpstr>
      <vt:lpstr>3 вариант (согласованный)</vt:lpstr>
      <vt:lpstr>ПР КРС (2 согласованный) (2</vt:lpstr>
      <vt:lpstr>3 вариант (2 согласованный)</vt:lpstr>
      <vt:lpstr>График</vt:lpstr>
      <vt:lpstr>ПР КРС  ССК (2 согласованный)</vt:lpstr>
      <vt:lpstr>4 вариант</vt:lpstr>
      <vt:lpstr>2 вариант (ГРП последовательно)</vt:lpstr>
      <vt:lpstr>2 вариант (ГРП последовател (2</vt:lpstr>
      <vt:lpstr>'1 вариант'!Область_печати</vt:lpstr>
      <vt:lpstr>'2 вариант'!Область_печати</vt:lpstr>
      <vt:lpstr>'2 вариант (ГРП последовател (2'!Область_печати</vt:lpstr>
      <vt:lpstr>'2 вариант (ГРП последовательно)'!Область_печати</vt:lpstr>
      <vt:lpstr>'3 вариант'!Область_печати</vt:lpstr>
      <vt:lpstr>'3 вариант (2 согласованный)'!Область_печати</vt:lpstr>
      <vt:lpstr>'3 вариант (согласованный)'!Область_печати</vt:lpstr>
      <vt:lpstr>'4 вариант'!Область_печати</vt:lpstr>
      <vt:lpstr>График!Область_печати</vt:lpstr>
      <vt:lpstr>'ПР КРС  ССК (2 согласованный)'!Область_печати</vt:lpstr>
      <vt:lpstr>'ПР КРС (2 согласованный) (2'!Область_печати</vt:lpstr>
    </vt:vector>
  </TitlesOfParts>
  <Company>Nord Imperial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Elizaveta P. Belchikova</cp:lastModifiedBy>
  <cp:lastPrinted>2026-05-25T07:08:59Z</cp:lastPrinted>
  <dcterms:created xsi:type="dcterms:W3CDTF">2009-02-27T12:09:58Z</dcterms:created>
  <dcterms:modified xsi:type="dcterms:W3CDTF">2026-06-04T04:57:13Z</dcterms:modified>
</cp:coreProperties>
</file>