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1475" windowHeight="116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6" i="1"/>
  <c r="D19"/>
  <c r="D45"/>
  <c r="D33"/>
  <c r="D26"/>
  <c r="D44"/>
  <c r="C37"/>
  <c r="C33"/>
  <c r="C19"/>
  <c r="C46" s="1"/>
  <c r="D46" l="1"/>
</calcChain>
</file>

<file path=xl/sharedStrings.xml><?xml version="1.0" encoding="utf-8"?>
<sst xmlns="http://schemas.openxmlformats.org/spreadsheetml/2006/main" count="95" uniqueCount="82">
  <si>
    <t>ПК0+39,58 - ПК 0+94,58</t>
  </si>
  <si>
    <t>ПК5+72,66 - ПК 6+26,66</t>
  </si>
  <si>
    <t>ПК25+30,5 - ПК 25+70,5</t>
  </si>
  <si>
    <t>ПК25+99,00- ПК 26+53,00</t>
  </si>
  <si>
    <t>ПК82+08,00 - ПК 82+86,00</t>
  </si>
  <si>
    <t>ПК298+81,11 - ПК 299+48,11</t>
  </si>
  <si>
    <t>ПК337+76,44 - ПК 338+34,44</t>
  </si>
  <si>
    <t>ПК462+17,95 - ПК 462+27,95</t>
  </si>
  <si>
    <t>ПК0+09,6 - ПК 0+61,6</t>
  </si>
  <si>
    <t>Итого</t>
  </si>
  <si>
    <t>Труба Д426х10 мм</t>
  </si>
  <si>
    <t>Труба Д325х10 мм</t>
  </si>
  <si>
    <t>ПК3-82,89 (продувочная свеча №1)</t>
  </si>
  <si>
    <t>ПК163+30,00 (продувочная свеча №2)</t>
  </si>
  <si>
    <t>ПК435+87,73 (продувочная свеча №3)</t>
  </si>
  <si>
    <t>Труба Д159х6 мм</t>
  </si>
  <si>
    <t>Труба Д159х10 мм</t>
  </si>
  <si>
    <t>Продувочная свеча №4</t>
  </si>
  <si>
    <t>Переход ч/з дорогу</t>
  </si>
  <si>
    <t>-</t>
  </si>
  <si>
    <t>Перемычка</t>
  </si>
  <si>
    <t>Труба Д377х10 мм</t>
  </si>
  <si>
    <t>Всего переходов</t>
  </si>
  <si>
    <t>468 (л.2) ( футер. к-тов - 6 шт, вытяжная свеча-7 шт)</t>
  </si>
  <si>
    <t>98 (л.21) ( 2 перехода)</t>
  </si>
  <si>
    <t>70 (л.22) ( 4 перехода)</t>
  </si>
  <si>
    <t>48 (л.22-23) ( 3 перехода)</t>
  </si>
  <si>
    <t>На планах трассы от 30.11.16г. 
144-2015/1462-15-01-00-ЛТ-003-013, м</t>
  </si>
  <si>
    <t>На технологической схеме от 30.11.16г. 
144-2015/1462-15-01-00-ЛТ-002, м</t>
  </si>
  <si>
    <t>По спецификации от 11.16г. 
144-2015/1462-15-01-00-ЛТ.С, м</t>
  </si>
  <si>
    <t>Всего переходов (шт)</t>
  </si>
  <si>
    <t>отсутсвует</t>
  </si>
  <si>
    <t>Учтено в спецификации:</t>
  </si>
  <si>
    <t>В спецификации труба 377х10мм - отсутствует</t>
  </si>
  <si>
    <t>ПК3+82,89 (продувочная свеча №5)</t>
  </si>
  <si>
    <t>В спецификации указана труба 159х10мм</t>
  </si>
  <si>
    <t>I. Устройство защитных футляров</t>
  </si>
  <si>
    <t>Наименованиеи видов работ</t>
  </si>
  <si>
    <t xml:space="preserve">Просим дать разъяснение  информацией из какого документа необходимо руководствоваться при составлении смет. 
</t>
  </si>
  <si>
    <t>Протяженность перехода в соответствии с технологической схемой</t>
  </si>
  <si>
    <t>1.Несоответствие количества трубы  указанной в плане,  количеству определенной в спецификации.
2. Отсутствует информация по кожухам в профилях (кроме  п.4,5)
3. не соответствие количества футеровочных комплектов количеству вытяжных свечей</t>
  </si>
  <si>
    <t>1. Протяженность кожуха по технологической схеме не соответствует протяженности, указанной в ценовом предложении
2. В технологической схеме указан кожух из трубы 377х10, в ценовом предложении - 426х10мм
3. Отсутствует спецификация</t>
  </si>
  <si>
    <t>II. Устройство перехода, выполняемого методом ННБ</t>
  </si>
  <si>
    <t>1. на плане кожухи на данных пикетах не указаны
2. В спецификации отсутствует данная труба</t>
  </si>
  <si>
    <t>III. Раздел "Генеральный план и транспорт"</t>
  </si>
  <si>
    <t>144-2015-1462-15-01-00-ГТ л. 9 Пикет 163+30,00 Узел №2</t>
  </si>
  <si>
    <t>144-2015-1462-15-01-00-ГТ л. 17 Пикет 465+90,62 Узел приема СОД (Узел №4/1). Пикет 466+41,96. Коммерческий узел учета газа (Узел №4/2)</t>
  </si>
  <si>
    <t>144-2015-1462-15-01-00-ГТ л. 15 Пикет 465+90,62 Узел приема СОД (Узел №4/1). Пикет 466+41,96. Коммерческий узел учета газа (Узел №4/2)</t>
  </si>
  <si>
    <t>144-2015-1462-15-02-00-ГТ л. 5 ПК 3+51,69 Узел врезки №1 (узел №5)</t>
  </si>
  <si>
    <t>144-2015-1462-15-01-00-ГТ л. 6, 10,14,18
144-2015-1462-15-02-00-ГТ л. 6, 10 Ведомости объемов работ</t>
  </si>
  <si>
    <t xml:space="preserve"> 1. Отсутствует разрез узла защиты газопровода из железобетонных плит. 
2. Объем работ по укреплению откосов щебнем, уложенным в матрацы "Рено",- 167,7 м2.  В ведомости объемов работ (144-2015-1462-15-01-00-ГТ л. 18) - 2080,4 м2. Уточнить объем работ.
3. Объем работ по устрйству площадок типа 3 в ведомости объемов работ (144-2015-1462-15-01-00-ГТ л. 18) отсутствует. </t>
  </si>
  <si>
    <t>1. Расстояния перевозки грунта из карьера не соответствуют расстояниям, указанным в Схеме расположения технологических узлов .</t>
  </si>
  <si>
    <t>1. В ведомости объемов земляных масс (п. 5) объем грунта для засыпки торфа песком (толщина 0,5 м) - 5300,7 м3 не показан по отметкам. Просим разъяснить.</t>
  </si>
  <si>
    <t>1.  В ведомости объемов земляных масс (п. 4) объем грунта для засыпки торфа песком (толщина 0,5 м) - 18653,5 м3 не показан по отметкам. Просим разъяснить.
2. В ведомости объемов земляных масс" Недостаток грунта (в карьере)"  (п. 5) - 20008,1 м3, в ведомости объемов работ (144-2015-1462-15-01-00-ГТ л. 10) объем грунта из карьера - 19917,6 м3. Уточнить объем недостающего грунта.</t>
  </si>
  <si>
    <t xml:space="preserve">1.  В ведомости объемов земляных масс (п. 4) " Объем грунта для засыпки торфа песком (толщина 0,5 м)" - 15991,5 м3 не показан по отметкам. Просим разъяснить.
2.  В ведомости объемов земляных масс недостаток грунта (в карьере) - 19074,8 м3, в ведомости объемов работ (144-2015-1462-15-01-00-ГТ л. 18) объем грунта из карьера - 19854,8 м3.  Уточнить объем недостающего грунта.
3. Не указаны размеры противопожарных водоемов. </t>
  </si>
  <si>
    <t>Расход изоляционных материалов  для труб на кожухи</t>
  </si>
  <si>
    <t>Труба 325х10х2000 кр. II ГОСТ 10704-91/Д ГОСТ 10705-80</t>
  </si>
  <si>
    <t>Лента полиэтиленовая ПОЛИЛЕН 40-ЛИ-63 450х170
ТУ 2245-003-01297859-99 (м2)</t>
  </si>
  <si>
    <t>Обертка полиэтиленовая ПОЛИЛЕН-ОБ 40-ОБ-63
ТУ 2245-004-01297859-99 (м2)</t>
  </si>
  <si>
    <t>Грунтовка клеевая «Праймер-НК-50» ТУ 5775-001-01297859-95 (кг)</t>
  </si>
  <si>
    <t>48 (л.23)</t>
  </si>
  <si>
    <t>Откорректировать  расход изоляционных материалов в спецификации по всем кожухам</t>
  </si>
  <si>
    <t xml:space="preserve">81,15 
</t>
  </si>
  <si>
    <t xml:space="preserve">68,4 
</t>
  </si>
  <si>
    <t>1.</t>
  </si>
  <si>
    <t>2.</t>
  </si>
  <si>
    <t>3.</t>
  </si>
  <si>
    <t>4.</t>
  </si>
  <si>
    <t>5.</t>
  </si>
  <si>
    <t>6.</t>
  </si>
  <si>
    <t>В соответствии с ТПР "Футляр защитный для газопроводов Ду50…Ду1000 мм"  Шифр: ТПР 02-07 расход изоляционных материалов (если ТПР разработан институтом - приложить в состав проекта)</t>
  </si>
  <si>
    <t>Вопросы</t>
  </si>
  <si>
    <t xml:space="preserve">Ответы </t>
  </si>
  <si>
    <t>Принимаем протяженность в ценовом предложении, принять трубу  426 х10 мм, параметры подводного перехода приведены в части ТКР, спецификацию разрабатывают отдельно проектом производства работ  на бурение ННБ</t>
  </si>
  <si>
    <t xml:space="preserve">Узел №2 выполнить отсыпку грунтом только насыпи самого узла -1355 м3 (торф засыпать не надо.  </t>
  </si>
  <si>
    <t xml:space="preserve">1. Кол-во плит  указано в ГТ, плиты укладываются на вверх 2.  </t>
  </si>
  <si>
    <t xml:space="preserve">2 .  Объем грунта в уплотненном состоянии - 19854,8 м3 . 3 противопожарные водоемы </t>
  </si>
  <si>
    <t xml:space="preserve">Отметки  по рельефу главное высота отсыпки -0.5 м . </t>
  </si>
  <si>
    <t xml:space="preserve">Перевозку принять в соответствии со схемой растояний от карьера до узлов </t>
  </si>
  <si>
    <t xml:space="preserve">Расход принять по справочникам  в зависимости от диаметра и длины трубы </t>
  </si>
  <si>
    <t>Труба 377 заменена на трубу 426 х10 мм</t>
  </si>
  <si>
    <t>Принять кол-во переходов -13 шт.  426 х10 мм -  254 м.п., 325х10- 118 м.п.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</si>
</sst>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5"/>
  <sheetViews>
    <sheetView tabSelected="1" topLeftCell="A4" zoomScaleNormal="100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G57" sqref="G57"/>
    </sheetView>
  </sheetViews>
  <sheetFormatPr defaultColWidth="9.140625" defaultRowHeight="15"/>
  <cols>
    <col min="1" max="1" width="9.140625" style="17"/>
    <col min="2" max="2" width="41.28515625" style="9" customWidth="1"/>
    <col min="3" max="3" width="24.5703125" style="17" customWidth="1"/>
    <col min="4" max="4" width="28.5703125" style="9" customWidth="1"/>
    <col min="5" max="5" width="25.7109375" style="9" customWidth="1"/>
    <col min="6" max="6" width="54.28515625" style="9" customWidth="1"/>
    <col min="7" max="7" width="33.42578125" style="9" customWidth="1"/>
    <col min="8" max="16384" width="9.140625" style="9"/>
  </cols>
  <sheetData>
    <row r="2" spans="1:7" ht="57" customHeight="1">
      <c r="A2" s="21" t="s">
        <v>38</v>
      </c>
      <c r="B2" s="21"/>
      <c r="C2" s="21"/>
      <c r="D2" s="21"/>
      <c r="E2" s="21"/>
    </row>
    <row r="4" spans="1:7" s="3" customFormat="1" ht="60">
      <c r="A4" s="1"/>
      <c r="B4" s="1" t="s">
        <v>37</v>
      </c>
      <c r="C4" s="2" t="s">
        <v>27</v>
      </c>
      <c r="D4" s="2" t="s">
        <v>28</v>
      </c>
      <c r="E4" s="2" t="s">
        <v>29</v>
      </c>
      <c r="F4" s="1" t="s">
        <v>71</v>
      </c>
      <c r="G4" s="3" t="s">
        <v>72</v>
      </c>
    </row>
    <row r="5" spans="1:7" s="3" customFormat="1">
      <c r="A5" s="1"/>
      <c r="B5" s="1" t="s">
        <v>36</v>
      </c>
      <c r="C5" s="2"/>
      <c r="D5" s="2"/>
      <c r="E5" s="2"/>
      <c r="F5" s="4"/>
    </row>
    <row r="6" spans="1:7" s="11" customFormat="1">
      <c r="A6" s="1" t="s">
        <v>64</v>
      </c>
      <c r="B6" s="10" t="s">
        <v>10</v>
      </c>
      <c r="C6" s="1"/>
      <c r="D6" s="10"/>
      <c r="E6" s="10"/>
      <c r="F6" s="22" t="s">
        <v>40</v>
      </c>
    </row>
    <row r="7" spans="1:7">
      <c r="A7" s="5"/>
      <c r="B7" s="12" t="s">
        <v>0</v>
      </c>
      <c r="C7" s="5">
        <v>55</v>
      </c>
      <c r="D7" s="1" t="s">
        <v>19</v>
      </c>
      <c r="E7" s="12"/>
      <c r="F7" s="23"/>
    </row>
    <row r="8" spans="1:7">
      <c r="A8" s="5"/>
      <c r="B8" s="12" t="s">
        <v>1</v>
      </c>
      <c r="C8" s="5">
        <v>54</v>
      </c>
      <c r="D8" s="5">
        <v>54</v>
      </c>
      <c r="E8" s="12"/>
      <c r="F8" s="23"/>
    </row>
    <row r="9" spans="1:7">
      <c r="A9" s="5"/>
      <c r="B9" s="12" t="s">
        <v>2</v>
      </c>
      <c r="C9" s="5">
        <v>40</v>
      </c>
      <c r="D9" s="12"/>
      <c r="E9" s="12"/>
      <c r="F9" s="23"/>
    </row>
    <row r="10" spans="1:7">
      <c r="A10" s="5"/>
      <c r="B10" s="13" t="s">
        <v>3</v>
      </c>
      <c r="C10" s="5">
        <v>54</v>
      </c>
      <c r="D10" s="12"/>
      <c r="E10" s="12"/>
      <c r="F10" s="23"/>
    </row>
    <row r="11" spans="1:7">
      <c r="A11" s="5"/>
      <c r="B11" s="12" t="s">
        <v>4</v>
      </c>
      <c r="C11" s="5">
        <v>78</v>
      </c>
      <c r="D11" s="1" t="s">
        <v>19</v>
      </c>
      <c r="E11" s="12"/>
      <c r="F11" s="23"/>
    </row>
    <row r="12" spans="1:7">
      <c r="A12" s="5"/>
      <c r="B12" s="12" t="s">
        <v>5</v>
      </c>
      <c r="C12" s="5">
        <v>67</v>
      </c>
      <c r="D12" s="1" t="s">
        <v>19</v>
      </c>
      <c r="E12" s="12"/>
      <c r="F12" s="23"/>
    </row>
    <row r="13" spans="1:7">
      <c r="A13" s="5"/>
      <c r="B13" s="12" t="s">
        <v>6</v>
      </c>
      <c r="C13" s="5">
        <v>58</v>
      </c>
      <c r="D13" s="1" t="s">
        <v>19</v>
      </c>
      <c r="E13" s="12"/>
      <c r="F13" s="23"/>
    </row>
    <row r="14" spans="1:7">
      <c r="A14" s="5"/>
      <c r="B14" s="13" t="s">
        <v>7</v>
      </c>
      <c r="C14" s="5">
        <v>10</v>
      </c>
      <c r="D14" s="5">
        <v>10</v>
      </c>
      <c r="E14" s="12"/>
      <c r="F14" s="23"/>
    </row>
    <row r="15" spans="1:7">
      <c r="A15" s="5"/>
      <c r="B15" s="12" t="s">
        <v>8</v>
      </c>
      <c r="C15" s="5">
        <v>52</v>
      </c>
      <c r="D15" s="5">
        <v>52</v>
      </c>
      <c r="E15" s="12"/>
      <c r="F15" s="23"/>
    </row>
    <row r="16" spans="1:7">
      <c r="A16" s="5"/>
      <c r="B16" s="12" t="s">
        <v>20</v>
      </c>
      <c r="C16" s="5" t="s">
        <v>31</v>
      </c>
      <c r="D16" s="5">
        <v>44</v>
      </c>
      <c r="E16" s="12"/>
      <c r="F16" s="23"/>
    </row>
    <row r="17" spans="1:7" ht="33.75" customHeight="1">
      <c r="A17" s="5"/>
      <c r="B17" s="12" t="s">
        <v>32</v>
      </c>
      <c r="C17" s="5"/>
      <c r="D17" s="12"/>
      <c r="E17" s="14" t="s">
        <v>23</v>
      </c>
      <c r="F17" s="23"/>
    </row>
    <row r="18" spans="1:7" ht="27.75" customHeight="1">
      <c r="A18" s="5"/>
      <c r="B18" s="12"/>
      <c r="C18" s="5"/>
      <c r="D18" s="12"/>
      <c r="E18" s="14" t="s">
        <v>24</v>
      </c>
      <c r="F18" s="24"/>
    </row>
    <row r="19" spans="1:7" s="11" customFormat="1">
      <c r="A19" s="1"/>
      <c r="B19" s="10" t="s">
        <v>9</v>
      </c>
      <c r="C19" s="1">
        <f>SUM(C7:C16)</f>
        <v>468</v>
      </c>
      <c r="D19" s="1">
        <f>SUM(D7:D18)</f>
        <v>160</v>
      </c>
      <c r="E19" s="1">
        <v>566</v>
      </c>
      <c r="F19" s="10"/>
    </row>
    <row r="20" spans="1:7">
      <c r="A20" s="5"/>
      <c r="B20" s="12"/>
      <c r="C20" s="5"/>
      <c r="D20" s="12"/>
      <c r="E20" s="12"/>
      <c r="F20" s="12"/>
    </row>
    <row r="21" spans="1:7" s="11" customFormat="1">
      <c r="A21" s="1" t="s">
        <v>65</v>
      </c>
      <c r="B21" s="10" t="s">
        <v>21</v>
      </c>
      <c r="C21" s="1"/>
      <c r="D21" s="10"/>
      <c r="E21" s="10"/>
      <c r="F21" s="10"/>
    </row>
    <row r="22" spans="1:7" s="11" customFormat="1">
      <c r="A22" s="1"/>
      <c r="B22" s="10"/>
      <c r="C22" s="1"/>
      <c r="D22" s="10"/>
      <c r="E22" s="10"/>
      <c r="F22" s="10"/>
    </row>
    <row r="23" spans="1:7">
      <c r="A23" s="5"/>
      <c r="B23" s="12" t="s">
        <v>2</v>
      </c>
      <c r="C23" s="5"/>
      <c r="D23" s="5">
        <v>40</v>
      </c>
      <c r="E23" s="12"/>
      <c r="F23" s="22" t="s">
        <v>33</v>
      </c>
      <c r="G23" s="30" t="s">
        <v>80</v>
      </c>
    </row>
    <row r="24" spans="1:7">
      <c r="A24" s="5"/>
      <c r="B24" s="12" t="s">
        <v>3</v>
      </c>
      <c r="C24" s="5"/>
      <c r="D24" s="5">
        <v>54</v>
      </c>
      <c r="E24" s="12"/>
      <c r="F24" s="24"/>
      <c r="G24" s="30"/>
    </row>
    <row r="25" spans="1:7">
      <c r="A25" s="5"/>
      <c r="B25" s="12"/>
      <c r="C25" s="5"/>
      <c r="D25" s="5"/>
      <c r="E25" s="12"/>
      <c r="F25" s="12"/>
    </row>
    <row r="26" spans="1:7" s="11" customFormat="1">
      <c r="A26" s="1"/>
      <c r="B26" s="10" t="s">
        <v>9</v>
      </c>
      <c r="C26" s="1" t="s">
        <v>19</v>
      </c>
      <c r="D26" s="1">
        <f>SUM(D23:D24)</f>
        <v>94</v>
      </c>
      <c r="E26" s="1" t="s">
        <v>19</v>
      </c>
      <c r="F26" s="10"/>
    </row>
    <row r="27" spans="1:7">
      <c r="A27" s="5"/>
      <c r="B27" s="12"/>
      <c r="C27" s="5"/>
      <c r="D27" s="12"/>
      <c r="E27" s="12"/>
      <c r="F27" s="12"/>
    </row>
    <row r="28" spans="1:7" s="11" customFormat="1">
      <c r="A28" s="1" t="s">
        <v>66</v>
      </c>
      <c r="B28" s="10" t="s">
        <v>11</v>
      </c>
      <c r="C28" s="1"/>
      <c r="D28" s="10"/>
      <c r="E28" s="10"/>
      <c r="F28" s="10"/>
    </row>
    <row r="29" spans="1:7">
      <c r="A29" s="5"/>
      <c r="B29" s="12" t="s">
        <v>12</v>
      </c>
      <c r="C29" s="5">
        <v>15</v>
      </c>
      <c r="D29" s="5">
        <v>15</v>
      </c>
      <c r="E29" s="14" t="s">
        <v>26</v>
      </c>
      <c r="F29" s="12"/>
    </row>
    <row r="30" spans="1:7">
      <c r="A30" s="5"/>
      <c r="B30" s="12" t="s">
        <v>13</v>
      </c>
      <c r="C30" s="5">
        <v>15</v>
      </c>
      <c r="D30" s="5">
        <v>15</v>
      </c>
      <c r="E30" s="12"/>
      <c r="F30" s="12"/>
    </row>
    <row r="31" spans="1:7">
      <c r="A31" s="5"/>
      <c r="B31" s="12" t="s">
        <v>14</v>
      </c>
      <c r="C31" s="5">
        <v>18</v>
      </c>
      <c r="D31" s="5">
        <v>18</v>
      </c>
      <c r="E31" s="12"/>
      <c r="F31" s="12"/>
    </row>
    <row r="32" spans="1:7">
      <c r="A32" s="5"/>
      <c r="B32" s="12"/>
      <c r="C32" s="5"/>
      <c r="D32" s="5"/>
      <c r="E32" s="12"/>
      <c r="F32" s="12"/>
    </row>
    <row r="33" spans="1:7" s="11" customFormat="1">
      <c r="A33" s="1"/>
      <c r="B33" s="10" t="s">
        <v>9</v>
      </c>
      <c r="C33" s="1">
        <f>SUM(C29:C32)</f>
        <v>48</v>
      </c>
      <c r="D33" s="1">
        <f>SUM(D29:D32)</f>
        <v>48</v>
      </c>
      <c r="E33" s="1">
        <v>48</v>
      </c>
      <c r="F33" s="10"/>
    </row>
    <row r="34" spans="1:7">
      <c r="A34" s="5"/>
      <c r="B34" s="12"/>
      <c r="C34" s="5"/>
      <c r="D34" s="12"/>
      <c r="E34" s="12"/>
      <c r="F34" s="12"/>
    </row>
    <row r="35" spans="1:7" s="11" customFormat="1">
      <c r="A35" s="1" t="s">
        <v>67</v>
      </c>
      <c r="B35" s="10" t="s">
        <v>15</v>
      </c>
      <c r="C35" s="1"/>
      <c r="D35" s="10"/>
      <c r="E35" s="10"/>
      <c r="F35" s="10"/>
    </row>
    <row r="36" spans="1:7">
      <c r="A36" s="5"/>
      <c r="B36" s="12" t="s">
        <v>34</v>
      </c>
      <c r="C36" s="5">
        <v>15</v>
      </c>
      <c r="D36" s="12"/>
      <c r="E36" s="12"/>
      <c r="F36" s="12"/>
    </row>
    <row r="37" spans="1:7" s="11" customFormat="1">
      <c r="A37" s="1"/>
      <c r="B37" s="10" t="s">
        <v>9</v>
      </c>
      <c r="C37" s="1">
        <f>C36</f>
        <v>15</v>
      </c>
      <c r="D37" s="10"/>
      <c r="E37" s="10"/>
      <c r="F37" s="15" t="s">
        <v>35</v>
      </c>
    </row>
    <row r="38" spans="1:7">
      <c r="A38" s="5"/>
      <c r="B38" s="12"/>
      <c r="C38" s="5"/>
      <c r="D38" s="12"/>
      <c r="E38" s="12"/>
      <c r="F38" s="12"/>
    </row>
    <row r="39" spans="1:7" s="11" customFormat="1">
      <c r="A39" s="1" t="s">
        <v>68</v>
      </c>
      <c r="B39" s="10" t="s">
        <v>16</v>
      </c>
      <c r="C39" s="1"/>
      <c r="D39" s="10"/>
      <c r="E39" s="10"/>
      <c r="F39" s="10"/>
    </row>
    <row r="40" spans="1:7" ht="17.25" customHeight="1">
      <c r="A40" s="5"/>
      <c r="B40" s="12" t="s">
        <v>34</v>
      </c>
      <c r="C40" s="5"/>
      <c r="D40" s="5">
        <v>15</v>
      </c>
      <c r="E40" s="14" t="s">
        <v>25</v>
      </c>
      <c r="F40" s="12"/>
    </row>
    <row r="41" spans="1:7">
      <c r="A41" s="5"/>
      <c r="B41" s="12" t="s">
        <v>17</v>
      </c>
      <c r="C41" s="5"/>
      <c r="D41" s="5">
        <v>15</v>
      </c>
      <c r="E41" s="12"/>
      <c r="F41" s="22" t="s">
        <v>43</v>
      </c>
    </row>
    <row r="42" spans="1:7">
      <c r="A42" s="5"/>
      <c r="B42" s="12" t="s">
        <v>18</v>
      </c>
      <c r="C42" s="5"/>
      <c r="D42" s="5">
        <v>20</v>
      </c>
      <c r="E42" s="12"/>
      <c r="F42" s="25"/>
    </row>
    <row r="43" spans="1:7">
      <c r="A43" s="5"/>
      <c r="B43" s="12" t="s">
        <v>18</v>
      </c>
      <c r="C43" s="5"/>
      <c r="D43" s="5">
        <v>20</v>
      </c>
      <c r="E43" s="12"/>
      <c r="F43" s="26"/>
    </row>
    <row r="44" spans="1:7" s="11" customFormat="1">
      <c r="A44" s="1"/>
      <c r="B44" s="10" t="s">
        <v>9</v>
      </c>
      <c r="C44" s="1"/>
      <c r="D44" s="1">
        <f>SUM(D40:D43)</f>
        <v>70</v>
      </c>
      <c r="E44" s="1">
        <v>70</v>
      </c>
      <c r="F44" s="10"/>
    </row>
    <row r="45" spans="1:7" ht="45">
      <c r="A45" s="1"/>
      <c r="B45" s="16" t="s">
        <v>30</v>
      </c>
      <c r="C45" s="1">
        <v>13</v>
      </c>
      <c r="D45" s="1">
        <f>13</f>
        <v>13</v>
      </c>
      <c r="E45" s="1">
        <v>15</v>
      </c>
      <c r="F45" s="12"/>
      <c r="G45" s="27" t="s">
        <v>81</v>
      </c>
    </row>
    <row r="46" spans="1:7">
      <c r="A46" s="1"/>
      <c r="B46" s="16" t="s">
        <v>22</v>
      </c>
      <c r="C46" s="1">
        <f>C19+C33+C37</f>
        <v>531</v>
      </c>
      <c r="D46" s="1">
        <f>D19+D26+D33+D44</f>
        <v>372</v>
      </c>
      <c r="E46" s="1">
        <f>566+48+70</f>
        <v>684</v>
      </c>
      <c r="F46" s="12"/>
    </row>
    <row r="47" spans="1:7">
      <c r="A47" s="1"/>
      <c r="B47" s="16"/>
      <c r="C47" s="1"/>
      <c r="D47" s="1"/>
      <c r="E47" s="1"/>
      <c r="F47" s="12"/>
    </row>
    <row r="48" spans="1:7" ht="30">
      <c r="A48" s="1" t="s">
        <v>69</v>
      </c>
      <c r="B48" s="19" t="s">
        <v>55</v>
      </c>
      <c r="C48" s="1"/>
      <c r="D48" s="1"/>
      <c r="E48" s="1"/>
      <c r="F48" s="18" t="s">
        <v>61</v>
      </c>
    </row>
    <row r="49" spans="1:7" ht="60">
      <c r="A49" s="1"/>
      <c r="B49" s="19" t="s">
        <v>56</v>
      </c>
      <c r="C49" s="1"/>
      <c r="D49" s="1"/>
      <c r="E49" s="1" t="s">
        <v>60</v>
      </c>
      <c r="F49" s="18" t="s">
        <v>70</v>
      </c>
      <c r="G49" s="28" t="s">
        <v>79</v>
      </c>
    </row>
    <row r="50" spans="1:7" ht="45">
      <c r="A50" s="1"/>
      <c r="B50" s="18" t="s">
        <v>57</v>
      </c>
      <c r="C50" s="1"/>
      <c r="D50" s="1"/>
      <c r="E50" s="20">
        <v>28.15</v>
      </c>
      <c r="F50" s="20" t="s">
        <v>62</v>
      </c>
    </row>
    <row r="51" spans="1:7" ht="45">
      <c r="A51" s="5"/>
      <c r="B51" s="18" t="s">
        <v>58</v>
      </c>
      <c r="C51" s="5"/>
      <c r="D51" s="12"/>
      <c r="E51" s="5">
        <v>18.149999999999999</v>
      </c>
      <c r="F51" s="20" t="s">
        <v>63</v>
      </c>
    </row>
    <row r="52" spans="1:7" ht="30">
      <c r="A52" s="5"/>
      <c r="B52" s="18" t="s">
        <v>59</v>
      </c>
      <c r="C52" s="5"/>
      <c r="D52" s="12"/>
      <c r="E52" s="20">
        <v>3.3</v>
      </c>
      <c r="F52" s="12"/>
    </row>
    <row r="53" spans="1:7">
      <c r="A53" s="5"/>
      <c r="B53" s="12"/>
      <c r="C53" s="5"/>
      <c r="D53" s="12"/>
      <c r="E53" s="12"/>
      <c r="F53" s="12"/>
    </row>
    <row r="54" spans="1:7" ht="30">
      <c r="A54" s="5"/>
      <c r="B54" s="14" t="s">
        <v>42</v>
      </c>
      <c r="C54" s="5"/>
      <c r="D54" s="12"/>
      <c r="E54" s="12"/>
      <c r="F54" s="12"/>
    </row>
    <row r="55" spans="1:7" s="8" customFormat="1" ht="120">
      <c r="A55" s="5">
        <v>7</v>
      </c>
      <c r="B55" s="7" t="s">
        <v>39</v>
      </c>
      <c r="C55" s="6"/>
      <c r="D55" s="1">
        <v>815</v>
      </c>
      <c r="E55" s="6"/>
      <c r="F55" s="7" t="s">
        <v>41</v>
      </c>
      <c r="G55" s="29" t="s">
        <v>73</v>
      </c>
    </row>
    <row r="56" spans="1:7" ht="30">
      <c r="A56" s="5"/>
      <c r="B56" s="14" t="s">
        <v>44</v>
      </c>
      <c r="C56" s="5"/>
      <c r="D56" s="12"/>
      <c r="E56" s="12"/>
      <c r="F56" s="12"/>
    </row>
    <row r="57" spans="1:7" ht="120">
      <c r="A57" s="5">
        <v>8</v>
      </c>
      <c r="B57" s="18" t="s">
        <v>45</v>
      </c>
      <c r="C57" s="5"/>
      <c r="D57" s="12"/>
      <c r="E57" s="12"/>
      <c r="F57" s="18" t="s">
        <v>53</v>
      </c>
      <c r="G57" s="28" t="s">
        <v>74</v>
      </c>
    </row>
    <row r="58" spans="1:7" ht="135">
      <c r="A58" s="5">
        <v>9</v>
      </c>
      <c r="B58" s="18" t="s">
        <v>47</v>
      </c>
      <c r="C58" s="5"/>
      <c r="D58" s="12"/>
      <c r="E58" s="12"/>
      <c r="F58" s="18" t="s">
        <v>50</v>
      </c>
      <c r="G58" s="28" t="s">
        <v>75</v>
      </c>
    </row>
    <row r="59" spans="1:7" ht="132" customHeight="1">
      <c r="A59" s="5">
        <v>10</v>
      </c>
      <c r="B59" s="18" t="s">
        <v>46</v>
      </c>
      <c r="C59" s="5"/>
      <c r="D59" s="12"/>
      <c r="E59" s="12"/>
      <c r="F59" s="7" t="s">
        <v>54</v>
      </c>
      <c r="G59" s="28" t="s">
        <v>76</v>
      </c>
    </row>
    <row r="60" spans="1:7" ht="45">
      <c r="A60" s="5">
        <v>11</v>
      </c>
      <c r="B60" s="18" t="s">
        <v>48</v>
      </c>
      <c r="C60" s="5"/>
      <c r="D60" s="12"/>
      <c r="E60" s="12"/>
      <c r="F60" s="18" t="s">
        <v>52</v>
      </c>
      <c r="G60" s="28" t="s">
        <v>77</v>
      </c>
    </row>
    <row r="61" spans="1:7" ht="45">
      <c r="A61" s="5">
        <v>12</v>
      </c>
      <c r="B61" s="18" t="s">
        <v>49</v>
      </c>
      <c r="C61" s="5"/>
      <c r="D61" s="12"/>
      <c r="E61" s="12"/>
      <c r="F61" s="18" t="s">
        <v>51</v>
      </c>
      <c r="G61" s="28" t="s">
        <v>78</v>
      </c>
    </row>
    <row r="62" spans="1:7">
      <c r="A62" s="5"/>
      <c r="B62" s="18"/>
      <c r="C62" s="5"/>
      <c r="D62" s="12"/>
      <c r="E62" s="12"/>
      <c r="F62" s="18"/>
    </row>
    <row r="63" spans="1:7">
      <c r="A63" s="5"/>
      <c r="B63" s="18"/>
      <c r="C63" s="5"/>
      <c r="D63" s="12"/>
      <c r="E63" s="12"/>
      <c r="F63" s="18"/>
    </row>
    <row r="64" spans="1:7">
      <c r="A64" s="5"/>
      <c r="B64" s="12"/>
      <c r="C64" s="5"/>
      <c r="D64" s="12"/>
      <c r="E64" s="12"/>
      <c r="F64" s="12"/>
    </row>
    <row r="65" spans="1:6">
      <c r="A65" s="5"/>
      <c r="B65" s="12"/>
      <c r="C65" s="5"/>
      <c r="D65" s="12"/>
      <c r="E65" s="12"/>
      <c r="F65" s="12"/>
    </row>
  </sheetData>
  <mergeCells count="5">
    <mergeCell ref="A2:E2"/>
    <mergeCell ref="F6:F18"/>
    <mergeCell ref="F23:F24"/>
    <mergeCell ref="F41:F43"/>
    <mergeCell ref="G23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Баяндина Наталья Владимировна</dc:creator>
  <cp:lastModifiedBy>oil</cp:lastModifiedBy>
  <cp:lastPrinted>2017-06-07T07:53:37Z</cp:lastPrinted>
  <dcterms:created xsi:type="dcterms:W3CDTF">2017-06-07T07:30:14Z</dcterms:created>
  <dcterms:modified xsi:type="dcterms:W3CDTF">2017-06-22T09:59:09Z</dcterms:modified>
</cp:coreProperties>
</file>