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60" windowHeight="10050" firstSheet="1" activeTab="1"/>
  </bookViews>
  <sheets>
    <sheet name="Table 2 cck" sheetId="1" state="hidden" r:id="rId1"/>
    <sheet name="КП" sheetId="2" r:id="rId2"/>
  </sheets>
  <definedNames>
    <definedName name="_ftnref1" localSheetId="0">'Table 2 cck'!#REF!</definedName>
    <definedName name="_xlnm.Print_Area" localSheetId="1">'КП'!$A$1:$F$62</definedName>
  </definedNames>
  <calcPr fullCalcOnLoad="1"/>
</workbook>
</file>

<file path=xl/sharedStrings.xml><?xml version="1.0" encoding="utf-8"?>
<sst xmlns="http://schemas.openxmlformats.org/spreadsheetml/2006/main" count="154" uniqueCount="130">
  <si>
    <t>Технически приемлемо / Technically acceptable</t>
  </si>
  <si>
    <t>Надежная / Reliable</t>
  </si>
  <si>
    <t>Оценка надежности участника тендера (С.Н.Папонин) / Evaluation of reliability of a tender participant (S.N. Paponin)</t>
  </si>
  <si>
    <t>Cогласны / Agreed</t>
  </si>
  <si>
    <r>
      <t>Приглашение к участию в тендере размещенона сайте www.imperialenergy.com.   /</t>
    </r>
    <r>
      <rPr>
        <b/>
        <sz val="11"/>
        <rFont val="Times New Roman"/>
        <family val="1"/>
      </rPr>
      <t xml:space="preserve"> Invitation to the tender was put on the website: www.imperialenergy.com.  </t>
    </r>
  </si>
  <si>
    <t xml:space="preserve"> Cогласны / Agreed</t>
  </si>
  <si>
    <t>№№ п/п</t>
  </si>
  <si>
    <t xml:space="preserve"> Наименование ставок и платежей / Rates and payments</t>
  </si>
  <si>
    <t>Объем работ</t>
  </si>
  <si>
    <t>Цена без учета НДС/ Price excl.VAT</t>
  </si>
  <si>
    <t>Стоимость услуг без НДС 18%,  рублей / Cost of works without 18% VAT,  RUR.</t>
  </si>
  <si>
    <t>Строительство и содержание дорог и площадки/ Сonstruction of roads and pad</t>
  </si>
  <si>
    <t>Артезианская скважина/ Artesian well</t>
  </si>
  <si>
    <t>Монтаж буровой установки на скв.№6/ drilling rig rig-up at well 6</t>
  </si>
  <si>
    <t>Передвижка буровой установки на скважину №312 (включает работы по демонтажу со скв.№6, передвижку со скв.№6 на скв.№312, монтаж буровой установки на скв.312) 
Dr.rig skidding to well 312 (includes rig down at well 6, skiding from well 6 to well 312, dr.rig rig-up at well 312)</t>
  </si>
  <si>
    <t>Демонтаж буровой установки со скв.312 с освобождением прилегающей к скважине территории (25м от скважин № 6,312)/ drilling rig rig-down at well 312, releasing wellhead area (25m distance from wells 6, 312)</t>
  </si>
  <si>
    <t>Демобилизация БУ и бур оборудования (включает заключительные работы по зачистке территории)/ 
demobilization of drilling rig and drilling equipment (includes post-drilling pad area cleaning)</t>
  </si>
  <si>
    <t>Рекультивация нарушенных земель на технологической площадке и подъездной дороге
Remediation of disturbed soil at technological area and access road</t>
  </si>
  <si>
    <t>Всего, без НДС / Total, excluding VAT:</t>
  </si>
  <si>
    <t>НДС / VAT</t>
  </si>
  <si>
    <t>Всего, c учетом НДС / Total, including VAT:</t>
  </si>
  <si>
    <t>Строительство скважин №6 и №312 на Южно-Майском месторождении (Еллейский лицензионный участок). (№41-2013)</t>
  </si>
  <si>
    <t>ООО "Томскбурнефтегаз"/LLC Tomskburneftegaz</t>
  </si>
  <si>
    <t>ЗАО "CCK"/CJSC SSK</t>
  </si>
  <si>
    <r>
      <t xml:space="preserve">Стоимость 1 м бурения и крепления скважины №6.
</t>
    </r>
    <r>
      <rPr>
        <i/>
        <sz val="10"/>
        <rFont val="Times New Roman"/>
        <family val="1"/>
      </rPr>
      <t>Cost of 1 meter of well drilling and casing, well 6</t>
    </r>
  </si>
  <si>
    <r>
      <t xml:space="preserve">Стоимость 1 м бурения и крепления горизонтальной скважины №312 
</t>
    </r>
    <r>
      <rPr>
        <i/>
        <sz val="10"/>
        <rFont val="Times New Roman"/>
        <family val="1"/>
      </rPr>
      <t xml:space="preserve">Cost of 1 meter of well drilling and casing, horizontal well 312 </t>
    </r>
  </si>
  <si>
    <r>
      <t xml:space="preserve">Стоимость 1 м отбора керна
</t>
    </r>
    <r>
      <rPr>
        <i/>
        <sz val="10"/>
        <rFont val="Times New Roman"/>
        <family val="1"/>
      </rPr>
      <t xml:space="preserve">Cost of 1 meter of coring </t>
    </r>
  </si>
  <si>
    <r>
      <t xml:space="preserve">Стоимость 1 сут простоя буровой бригады Подрядчика без персонала 
</t>
    </r>
    <r>
      <rPr>
        <i/>
        <sz val="10"/>
        <rFont val="Times New Roman"/>
        <family val="1"/>
      </rPr>
      <t>Contractor's drilling crew standby day rate without personnel</t>
    </r>
  </si>
  <si>
    <r>
      <t xml:space="preserve">Суточная ставка содержания оборудования и спецтехники без бригады / </t>
    </r>
    <r>
      <rPr>
        <i/>
        <sz val="10"/>
        <color indexed="8"/>
        <rFont val="Times New Roman"/>
        <family val="1"/>
      </rPr>
      <t>equipment and special equipment day rate without crew</t>
    </r>
  </si>
  <si>
    <t>ООО "ТюменьБурСервис"/LLC TumenBurServis</t>
  </si>
  <si>
    <t xml:space="preserve">Срок запуска 312 ( до 31/07/2014) / Start 312  ( till 31/07/2014) </t>
  </si>
  <si>
    <t>Технически  не приемлемо / Technically unacceptable</t>
  </si>
  <si>
    <t xml:space="preserve">Срок запуска 312 ( до20/08/2014) / Start 312  ( till 20/08/2014) </t>
  </si>
  <si>
    <t xml:space="preserve">Техническая оценка предложения участника тендера (Кришан Кумар Арора) / Technical evaluation of tender participant's proposal (Krishan Kumar Arora) </t>
  </si>
  <si>
    <t xml:space="preserve">Условия оплаты: 100% -  в течение 45 календарных дней  / Terms of payment: 100% - within 45 calendar days </t>
  </si>
  <si>
    <t xml:space="preserve">Срок запуска 312 ( до 31/07/2014)/ Start 312  ( till 31/07/2014) </t>
  </si>
  <si>
    <t>Construction of wells #6 and #312 South-Maiskoye field (Elleiskiy license area)(№41-2013)</t>
  </si>
  <si>
    <r>
      <t xml:space="preserve">Бюджет, в руб. c НДС / </t>
    </r>
    <r>
      <rPr>
        <b/>
        <sz val="11"/>
        <color indexed="8"/>
        <rFont val="Times New Roman"/>
        <family val="1"/>
      </rPr>
      <t xml:space="preserve">Budget, RUR, incl.VAT </t>
    </r>
  </si>
  <si>
    <t>Согласие о заключении типового договора/ Consent on conclusion of a model contract</t>
  </si>
  <si>
    <t xml:space="preserve">  C протоколом разногласий/ With the Protocol of disagreements</t>
  </si>
  <si>
    <r>
      <rPr>
        <sz val="11"/>
        <rFont val="Times New Roman"/>
        <family val="1"/>
      </rPr>
      <t xml:space="preserve">Срок запуска 312 ( до 24/06/2014) / Start 312  ( till 24/06/2014) </t>
    </r>
    <r>
      <rPr>
        <sz val="11"/>
        <color indexed="10"/>
        <rFont val="Times New Roman"/>
        <family val="1"/>
      </rPr>
      <t xml:space="preserve">
При условии принятия решения по тендеру не позднее 05.02.2014 / Upon condition that the bid will be awarded not later than February 05, 2014 </t>
    </r>
  </si>
  <si>
    <t xml:space="preserve"> № 6</t>
  </si>
  <si>
    <t xml:space="preserve"> № 312</t>
  </si>
  <si>
    <t>Таблица 2 / Table 2</t>
  </si>
  <si>
    <t>3.1.</t>
  </si>
  <si>
    <r>
      <t xml:space="preserve">Мобилизация БУ и бур оборудования, тампонажной техники, МТР, ГСМ </t>
    </r>
    <r>
      <rPr>
        <sz val="10"/>
        <color indexed="10"/>
        <rFont val="Times New Roman"/>
        <family val="1"/>
      </rPr>
      <t>на скв.№6</t>
    </r>
    <r>
      <rPr>
        <sz val="10"/>
        <rFont val="Times New Roman"/>
        <family val="1"/>
      </rPr>
      <t xml:space="preserve">/ 
Mobilization of drilling rig and drilling equipment, cementing fleet, materials, POL </t>
    </r>
    <r>
      <rPr>
        <sz val="10"/>
        <color indexed="10"/>
        <rFont val="Times New Roman"/>
        <family val="1"/>
      </rPr>
      <t>to well #6</t>
    </r>
  </si>
  <si>
    <t>Мобилизация бур оборудования (СВП, энергокомплекс), МТР, ГСМ на скв. №312/ 
Mobilization of drilling equipment (), materials, POL to well #312</t>
  </si>
  <si>
    <t>-</t>
  </si>
  <si>
    <t>12.1.</t>
  </si>
  <si>
    <r>
      <t xml:space="preserve">Стоимость 1 сут испытания скважины №6
</t>
    </r>
    <r>
      <rPr>
        <i/>
        <sz val="10"/>
        <rFont val="Times New Roman"/>
        <family val="1"/>
      </rPr>
      <t>Cost of 1 day of testing of well #6</t>
    </r>
  </si>
  <si>
    <t>13.1.</t>
  </si>
  <si>
    <r>
      <t xml:space="preserve">Стоимость 1 сут простоя буровой бригады Подрядчика с персоналом на скв.№6
</t>
    </r>
    <r>
      <rPr>
        <i/>
        <sz val="10"/>
        <rFont val="Times New Roman"/>
        <family val="1"/>
      </rPr>
      <t>Contractor's drilling crew standby day rate with personnel (well #6)</t>
    </r>
  </si>
  <si>
    <t>15.1.</t>
  </si>
  <si>
    <r>
      <t xml:space="preserve">Стоимость 1 сут простоя с персоналом при испытании по вине заказчика на скв. №6 / </t>
    </r>
    <r>
      <rPr>
        <i/>
        <sz val="10"/>
        <color indexed="8"/>
        <rFont val="Times New Roman"/>
        <family val="1"/>
      </rPr>
      <t>standby rate with personnel during testing due to customers fault (well #6)</t>
    </r>
  </si>
  <si>
    <t>16.1.</t>
  </si>
  <si>
    <r>
      <t xml:space="preserve">Стоимость 1 сут простоя без персонала при испытании по вине заказчика на скв.№6 / </t>
    </r>
    <r>
      <rPr>
        <i/>
        <sz val="10"/>
        <color indexed="8"/>
        <rFont val="Times New Roman"/>
        <family val="1"/>
      </rPr>
      <t>standby rate without  personnel during testing due to customers fault (well #6)</t>
    </r>
  </si>
  <si>
    <t>17.1.</t>
  </si>
  <si>
    <r>
      <t xml:space="preserve">Стоимость 1 сут простоя по метеоусловиям при бурении на скв. №6 / </t>
    </r>
    <r>
      <rPr>
        <i/>
        <sz val="10"/>
        <rFont val="Times New Roman"/>
        <family val="1"/>
      </rPr>
      <t>standby rate due to weather condition during drilling (well #6)</t>
    </r>
  </si>
  <si>
    <r>
      <t xml:space="preserve">Стоимость 1 сут простоя по метеоусловиям при испытании на скв.№6 / </t>
    </r>
    <r>
      <rPr>
        <i/>
        <sz val="10"/>
        <rFont val="Times New Roman"/>
        <family val="1"/>
      </rPr>
      <t>standby rate due to weather condition during testing (well №6)</t>
    </r>
  </si>
  <si>
    <t>18.1.</t>
  </si>
  <si>
    <t>19.1.</t>
  </si>
  <si>
    <r>
      <t xml:space="preserve">Суточная ставка работы буровой бригады на скв. №6 / </t>
    </r>
    <r>
      <rPr>
        <i/>
        <sz val="10"/>
        <color indexed="8"/>
        <rFont val="Times New Roman"/>
        <family val="1"/>
      </rPr>
      <t>drilling crew day rate (well #6)</t>
    </r>
  </si>
  <si>
    <r>
      <t xml:space="preserve">Стоимость 1 сут испытания скважины №312
</t>
    </r>
    <r>
      <rPr>
        <i/>
        <sz val="10"/>
        <rFont val="Times New Roman"/>
        <family val="1"/>
      </rPr>
      <t>Cost of 1 day of testing of well #312</t>
    </r>
  </si>
  <si>
    <r>
      <t xml:space="preserve">Стоимость 1 сут простоя буровой бригады Подрядчика с персоналом на скв.№312
</t>
    </r>
    <r>
      <rPr>
        <i/>
        <sz val="10"/>
        <rFont val="Times New Roman"/>
        <family val="1"/>
      </rPr>
      <t>Contractor's drilling crew standby day rate with personnel (well #312)</t>
    </r>
  </si>
  <si>
    <r>
      <t xml:space="preserve">Стоимость 1 сут простоя с персоналом при испытании по вине заказчика на скв. №312 / </t>
    </r>
    <r>
      <rPr>
        <i/>
        <sz val="10"/>
        <rFont val="Times New Roman"/>
        <family val="1"/>
      </rPr>
      <t>standby rate with personnel during testing due to customers fault (well #312)</t>
    </r>
  </si>
  <si>
    <r>
      <t xml:space="preserve">Стоимость 1 сут простоя без персонала при испытании по вине заказчика на скв.№312 / </t>
    </r>
    <r>
      <rPr>
        <i/>
        <sz val="10"/>
        <rFont val="Times New Roman"/>
        <family val="1"/>
      </rPr>
      <t>standby rate without  personnel during testing due to customers fault (well #312)</t>
    </r>
  </si>
  <si>
    <r>
      <t xml:space="preserve">Стоимость 1 сут простоя по метеоусловиям при бурении на скв. №312 / </t>
    </r>
    <r>
      <rPr>
        <i/>
        <sz val="10"/>
        <rFont val="Times New Roman"/>
        <family val="1"/>
      </rPr>
      <t>standby rate due to weather condition during drilling (well #312)</t>
    </r>
  </si>
  <si>
    <r>
      <t xml:space="preserve">Стоимость 1 сут простоя по метеоусловиям при испытании на скв.№312 / </t>
    </r>
    <r>
      <rPr>
        <i/>
        <sz val="10"/>
        <rFont val="Times New Roman"/>
        <family val="1"/>
      </rPr>
      <t>standby rate due to weather condition during testing (well №312)</t>
    </r>
  </si>
  <si>
    <r>
      <t xml:space="preserve">Суточная ставка работы буровой бригады на скв. №312 / </t>
    </r>
    <r>
      <rPr>
        <i/>
        <sz val="10"/>
        <rFont val="Times New Roman"/>
        <family val="1"/>
      </rPr>
      <t>drilling crew day rate (well #312)</t>
    </r>
  </si>
  <si>
    <r>
      <t xml:space="preserve">Суточная ставка содержания подъемника без бригады / </t>
    </r>
    <r>
      <rPr>
        <b/>
        <i/>
        <sz val="10"/>
        <rFont val="Times New Roman"/>
        <family val="1"/>
      </rPr>
      <t>equipment and special equipment</t>
    </r>
    <r>
      <rPr>
        <i/>
        <sz val="10"/>
        <rFont val="Times New Roman"/>
        <family val="1"/>
      </rPr>
      <t xml:space="preserve"> day rate without crew</t>
    </r>
  </si>
  <si>
    <r>
      <rPr>
        <sz val="11"/>
        <color indexed="8"/>
        <rFont val="Times New Roman"/>
        <family val="1"/>
      </rPr>
      <t>Цена по договору 2010 (ЗАО "НПБС") без НДС</t>
    </r>
    <r>
      <rPr>
        <b/>
        <sz val="11"/>
        <color indexed="8"/>
        <rFont val="Times New Roman"/>
        <family val="1"/>
      </rPr>
      <t>/ Price under the contract 2010 (CJSC NPBS) excl. VAT</t>
    </r>
  </si>
  <si>
    <t xml:space="preserve">БУ Уралмаш 3Д76 с СВП / </t>
  </si>
  <si>
    <t>БУ Satvia 1600TB с СВП</t>
  </si>
  <si>
    <t>Объем работ / scope of works</t>
  </si>
  <si>
    <t>Annexure No. 1</t>
  </si>
  <si>
    <t>Приложение №2</t>
  </si>
  <si>
    <t>Приложение №1</t>
  </si>
  <si>
    <t>Attn: А.V. Karataev</t>
  </si>
  <si>
    <t>Генеральному директору</t>
  </si>
  <si>
    <t>General Director</t>
  </si>
  <si>
    <t xml:space="preserve">ООО «Альянснефтегаз" </t>
  </si>
  <si>
    <t>А.В. Каратаеву</t>
  </si>
  <si>
    <r>
      <t xml:space="preserve"> (наименование тендера/</t>
    </r>
    <r>
      <rPr>
        <b/>
        <sz val="11"/>
        <color indexed="8"/>
        <rFont val="Times New Roman"/>
        <family val="1"/>
      </rPr>
      <t>name of the tender)</t>
    </r>
  </si>
  <si>
    <r>
      <t>1.</t>
    </r>
    <r>
      <rPr>
        <sz val="11"/>
        <color indexed="8"/>
        <rFont val="Times New Roman"/>
        <family val="1"/>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Times New Roman"/>
        <family val="1"/>
      </rPr>
      <t>1. Having studied the invitation for participation in the tender, technical assignment and other tender documents provided to us for participation in the tender for</t>
    </r>
  </si>
  <si>
    <r>
      <t xml:space="preserve"> (наименование тендера/  </t>
    </r>
    <r>
      <rPr>
        <b/>
        <sz val="11"/>
        <color indexed="8"/>
        <rFont val="Times New Roman"/>
        <family val="1"/>
      </rPr>
      <t>name of the tender)</t>
    </r>
  </si>
  <si>
    <t>(наименование организации-участника тендера/name of the company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</si>
  <si>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Times New Roman"/>
        <family val="1"/>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</si>
  <si>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 xml:space="preserve">* вместе с  коммерческим предложением необходимо предоставить расчеты стоимости работ./it is required to submit the work cost calculations together with the commercial offer. </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</si>
  <si>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</si>
  <si>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</si>
  <si>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/We understand that you have the right not to accept any of the received commercial offers for consideration if it does not comply with requirements of the tender documents, as well as to cancel the tender at any of its stages, even after the winner has been selected.</t>
  </si>
  <si>
    <t>Приложения / Annexures:  _____________________________________________________________________</t>
  </si>
  <si>
    <t>Должность/ Position</t>
  </si>
  <si>
    <t>Ф.И.О./Full name</t>
  </si>
  <si>
    <t>Дата  / Date</t>
  </si>
  <si>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days upon signature of the Act of handover &amp; acceptance.</t>
    </r>
  </si>
  <si>
    <t>Цена, руб.  без учета НДС / Price, rub. excl.VAT</t>
  </si>
  <si>
    <t>(предложения участника тендера по условиям, определенным в тендерной документации / bidder’s offer under terms, stipulated in the tender documents)</t>
  </si>
  <si>
    <t>справочно / for reference</t>
  </si>
  <si>
    <t>Ценовое предложение для участия в тендере:</t>
  </si>
  <si>
    <t>Price bid for participation in the tender:</t>
  </si>
  <si>
    <t>2. Стоимость нашего предложения составляет:</t>
  </si>
  <si>
    <t>** а) в стоимость бурения и крепления скважины не входит растояние от стола ротора до уровня земли. / Cost of well drilling and casing does not include elevation from RT to ground level;
      б) работы оплачиваются по этапам, в том числе этап бурения и крепления скважины включает в себя этапы бурения и крепления: кондуктора, эксплуатационной колонны, хвостовика (горизонтального участка скважины). / work shall be paid by drilling and casing stages (this includes drilling and casing stages: surface casing interval, production casing interval, liner interval (In the horizontal well).</t>
  </si>
  <si>
    <t>Монтаж буровой установки / Rigging-up</t>
  </si>
  <si>
    <r>
      <t xml:space="preserve">Стоимость 1 м бурения и крепления / </t>
    </r>
    <r>
      <rPr>
        <i/>
        <sz val="10"/>
        <rFont val="Times New Roman"/>
        <family val="1"/>
      </rPr>
      <t>Cost of 1 meter of  drilling and casing</t>
    </r>
  </si>
  <si>
    <r>
      <t>4.</t>
    </r>
    <r>
      <rPr>
        <sz val="11"/>
        <color indexed="8"/>
        <rFont val="Times New Roman"/>
        <family val="1"/>
      </rPr>
      <t>     ____________________________________________________________________________________________________________.</t>
    </r>
  </si>
  <si>
    <t>Строительство и ликвидация водозаборной скважины / Construction and abandonment of water supply well</t>
  </si>
  <si>
    <t>Строительство и содержание дорог и площадки / Сonstruction and maintenance of roads and pad</t>
  </si>
  <si>
    <t>Мобилизация БУ и бур оборудования, тампонажной техники, МТР, ГСМ / Mobilization of drilling rig and drilling equipment, cementing fleet, materials, POL</t>
  </si>
  <si>
    <t>Стоимость проката керноотборочного оборудования при отборе 1м керна
The cost of rental equipment in the selection of coring 1m core</t>
  </si>
  <si>
    <t>Рекультивация нарушенных земель на технологической площадке и подъездной дороге / Remediation of disturbed soil at technological area and access road</t>
  </si>
  <si>
    <t>Демобилизация БУ и бур оборудования (включает заключительные работы по зачистке территории) / demobilization of drilling rig and drilling equipment (includes post-drilling pad area cleaning)</t>
  </si>
  <si>
    <t>Демонтаж буровой установки с освобождением прилегающей к скважине территории (25м от скважины) / drilling rig rig-down, releasing wellhead area (25m distance from well)</t>
  </si>
  <si>
    <t>Суточная ставка содержания оборудования и спецтехники без персонала (на период отсутствия зимних дорог) / equipment and special equipment day rate without crew (for the period of absence of winter roads)</t>
  </si>
  <si>
    <t>Стоиомсть 1 бригадо-суток при выполнении дополнительных работ на скважине / Cost of one crew day in case of additional jobs in the well
Справочно / for reference (Является основанием для оплаты бригадо-суток при выполнении дополнительных работ на скважине в соответствии с условиями Договора/Shall serve as the basis for payment for crew day in case of additional jobs in the well in accordance with the terms of the Agreement)</t>
  </si>
  <si>
    <t>Штраф за простой по вине Заказчика с персоналом при бурении  и креплении скважины/ Penalty for downtime at the Client’s fault with manpower during well drilling and casing</t>
  </si>
  <si>
    <t>Штраф за простой по вине Заказчика без персонала при бурении  и креплении скважины/ Penalty for downtime without manpower due to Client's fault during well drilling and casing</t>
  </si>
  <si>
    <t xml:space="preserve">Компенсация за сутки простоя  по метеоусловиям при бурении  и креплении скважины/Daily charge for downtime due to weather conditions during well drilling and casing.  </t>
  </si>
  <si>
    <t>Компенсация за сутки простоя  по метеоусловиям при испытании скважины/Daily charge for downtime due to weather conditions during testing.</t>
  </si>
  <si>
    <t>Стоимость 1 сут испытания скважины/ Cost of 1 day of testing of well</t>
  </si>
  <si>
    <r>
      <t>Штраф за простой по вине Заказчика с персоналом при испытании скважины 
P</t>
    </r>
    <r>
      <rPr>
        <i/>
        <sz val="10"/>
        <color indexed="8"/>
        <rFont val="Times New Roman"/>
        <family val="1"/>
      </rPr>
      <t>enalty for downtime at the Client’s fault with manpower  during testing due to customers fault</t>
    </r>
  </si>
  <si>
    <r>
      <t xml:space="preserve">Штраф за простой по вине Заказчика без персонала при испытании 
</t>
    </r>
    <r>
      <rPr>
        <i/>
        <sz val="10"/>
        <color indexed="8"/>
        <rFont val="Times New Roman"/>
        <family val="1"/>
      </rPr>
      <t xml:space="preserve">Penalty for downtime without manpower during testing due to customers fault </t>
    </r>
  </si>
  <si>
    <t xml:space="preserve">ООО «Норд Империал" </t>
  </si>
  <si>
    <t>LLC "Nord Imperial"</t>
  </si>
  <si>
    <t>Лот №2: Строительство скважины №261 Фестивального н.м.р. / Construction of well #261 of Festivalnoye field</t>
  </si>
  <si>
    <t>№ 47-2018 «Строительство разведочных и поисково-оценочной скважин» / #47-2018 “Construction of exploratory and appraisal wells”</t>
  </si>
  <si>
    <t xml:space="preserve">Ставка за движку буровой установки до 35 метров включительно / Drilling rig skidding rate, up to 35 m. Inclusive </t>
  </si>
  <si>
    <t>Всего, рублей без НДС / Total, RUR excluding VAT:</t>
  </si>
  <si>
    <t>20% НДС, рублей / 20% VAT, RUR:</t>
  </si>
  <si>
    <t>Всего, рублей c учетом НДС / Total, RUR including VAT: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</si>
</sst>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_-;\-* #,##0_-;_-* &quot;-&quot;??_-;_-@_-"/>
    <numFmt numFmtId="174" formatCode="[$-FC19]d\ mmmm\ yyyy\ &quot;г.&quot;"/>
    <numFmt numFmtId="175" formatCode="_-* #,##0.0_р_._-;\-* #,##0.0_р_._-;_-* &quot;-&quot;??_р_._-;_-@_-"/>
    <numFmt numFmtId="176" formatCode="_-* #,##0_р_._-;\-* #,##0_р_._-;_-* &quot;-&quot;??_р_._-;_-@_-"/>
  </numFmts>
  <fonts count="64">
    <font>
      <sz val="11"/>
      <color theme="1"/>
      <name val="Calibri"/>
      <family val="2"/>
    </font>
    <font>
      <sz val="11"/>
      <color indexed="8"/>
      <name val="Calibri"/>
      <family val="2"/>
    </font>
    <font>
      <sz val="11"/>
      <name val="Times New Roman"/>
      <family val="1"/>
    </font>
    <font>
      <b/>
      <sz val="11"/>
      <name val="Times New Roman"/>
      <family val="1"/>
    </font>
    <font>
      <sz val="10"/>
      <name val="Arial Cyr"/>
      <family val="0"/>
    </font>
    <font>
      <sz val="10"/>
      <name val="Arial"/>
      <family val="2"/>
    </font>
    <font>
      <sz val="10"/>
      <name val="Times New Roman"/>
      <family val="1"/>
    </font>
    <font>
      <b/>
      <sz val="12"/>
      <name val="Times New Roman"/>
      <family val="1"/>
    </font>
    <font>
      <b/>
      <sz val="11"/>
      <color indexed="8"/>
      <name val="Times New Roman"/>
      <family val="1"/>
    </font>
    <font>
      <sz val="11"/>
      <color indexed="8"/>
      <name val="Times New Roman"/>
      <family val="1"/>
    </font>
    <font>
      <i/>
      <sz val="10"/>
      <name val="Times New Roman"/>
      <family val="1"/>
    </font>
    <font>
      <i/>
      <sz val="10"/>
      <color indexed="8"/>
      <name val="Times New Roman"/>
      <family val="1"/>
    </font>
    <font>
      <b/>
      <sz val="10"/>
      <name val="Times New Roman"/>
      <family val="1"/>
    </font>
    <font>
      <sz val="11"/>
      <color indexed="10"/>
      <name val="Times New Roman"/>
      <family val="1"/>
    </font>
    <font>
      <sz val="10"/>
      <color indexed="10"/>
      <name val="Times New Roman"/>
      <family val="1"/>
    </font>
    <font>
      <b/>
      <i/>
      <sz val="10"/>
      <name val="Times New Roman"/>
      <family val="1"/>
    </font>
    <font>
      <i/>
      <sz val="11"/>
      <name val="Times New Roman"/>
      <family val="1"/>
    </font>
    <font>
      <b/>
      <u val="single"/>
      <sz val="11"/>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Times New Roman"/>
      <family val="1"/>
    </font>
    <font>
      <i/>
      <sz val="11"/>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0"/>
      <color rgb="FF000000"/>
      <name val="Times New Roman"/>
      <family val="1"/>
    </font>
    <font>
      <sz val="11"/>
      <color rgb="FFFF0000"/>
      <name val="Times New Roman"/>
      <family val="1"/>
    </font>
    <font>
      <b/>
      <sz val="11"/>
      <color rgb="FFFF0000"/>
      <name val="Times New Roman"/>
      <family val="1"/>
    </font>
    <font>
      <b/>
      <sz val="11"/>
      <color rgb="FF000000"/>
      <name val="Times New Roman"/>
      <family val="1"/>
    </font>
    <font>
      <sz val="10"/>
      <color rgb="FFFF0000"/>
      <name val="Times New Roman"/>
      <family val="1"/>
    </font>
    <font>
      <sz val="11"/>
      <color rgb="FF000000"/>
      <name val="Times New Roman"/>
      <family val="1"/>
    </font>
    <font>
      <i/>
      <sz val="11"/>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top/>
      <bottom style="thin"/>
    </border>
    <border>
      <left/>
      <right style="thin"/>
      <top style="thin"/>
      <bottom/>
    </border>
    <border>
      <left/>
      <right/>
      <top style="thin"/>
      <bottom style="thin"/>
    </border>
    <border>
      <left>
        <color indexed="63"/>
      </left>
      <right>
        <color indexed="63"/>
      </right>
      <top style="thin"/>
      <bottom>
        <color indexed="63"/>
      </bottom>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6"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 fillId="0" borderId="0" applyFont="0" applyFill="0" applyBorder="0" applyAlignment="0" applyProtection="0"/>
    <xf numFmtId="0" fontId="53" fillId="32" borderId="0" applyNumberFormat="0" applyBorder="0" applyAlignment="0" applyProtection="0"/>
  </cellStyleXfs>
  <cellXfs count="245">
    <xf numFmtId="0" fontId="0" fillId="0" borderId="0" xfId="0" applyFont="1" applyAlignment="1">
      <alignment/>
    </xf>
    <xf numFmtId="0" fontId="54" fillId="33" borderId="0" xfId="0" applyFont="1" applyFill="1" applyAlignment="1">
      <alignment/>
    </xf>
    <xf numFmtId="3" fontId="54" fillId="33" borderId="0" xfId="0" applyNumberFormat="1" applyFont="1" applyFill="1" applyAlignment="1">
      <alignment/>
    </xf>
    <xf numFmtId="0" fontId="55" fillId="33" borderId="0" xfId="0" applyFont="1" applyFill="1" applyAlignment="1">
      <alignment horizontal="center" vertical="center"/>
    </xf>
    <xf numFmtId="0" fontId="54" fillId="33" borderId="0" xfId="0" applyFont="1" applyFill="1" applyBorder="1" applyAlignment="1">
      <alignment vertical="center"/>
    </xf>
    <xf numFmtId="0" fontId="9" fillId="0" borderId="10" xfId="0" applyFont="1" applyFill="1" applyBorder="1" applyAlignment="1">
      <alignment horizontal="center" vertical="center" wrapText="1"/>
    </xf>
    <xf numFmtId="173" fontId="6" fillId="0" borderId="11" xfId="67" applyNumberFormat="1" applyFont="1" applyFill="1" applyBorder="1" applyAlignment="1" applyProtection="1">
      <alignment vertical="center" wrapText="1"/>
      <protection locked="0"/>
    </xf>
    <xf numFmtId="173" fontId="6" fillId="0" borderId="11" xfId="67" applyNumberFormat="1" applyFont="1" applyFill="1" applyBorder="1" applyAlignment="1" applyProtection="1">
      <alignment vertical="center"/>
      <protection locked="0"/>
    </xf>
    <xf numFmtId="0" fontId="6" fillId="0" borderId="11" xfId="67" applyNumberFormat="1" applyFont="1" applyFill="1" applyBorder="1" applyAlignment="1" applyProtection="1">
      <alignment vertical="center" wrapText="1"/>
      <protection locked="0"/>
    </xf>
    <xf numFmtId="0" fontId="6" fillId="0" borderId="11" xfId="33" applyFont="1" applyFill="1" applyBorder="1" applyAlignment="1">
      <alignment vertical="center" wrapText="1"/>
      <protection/>
    </xf>
    <xf numFmtId="0" fontId="8" fillId="3" borderId="12" xfId="0" applyFont="1" applyFill="1" applyBorder="1" applyAlignment="1">
      <alignment/>
    </xf>
    <xf numFmtId="0" fontId="8" fillId="3" borderId="13" xfId="0" applyFont="1" applyFill="1" applyBorder="1" applyAlignment="1">
      <alignment/>
    </xf>
    <xf numFmtId="0" fontId="8" fillId="3" borderId="14" xfId="0" applyFont="1" applyFill="1" applyBorder="1" applyAlignment="1">
      <alignment/>
    </xf>
    <xf numFmtId="0" fontId="54" fillId="3" borderId="13" xfId="0" applyFont="1" applyFill="1" applyBorder="1" applyAlignment="1">
      <alignment/>
    </xf>
    <xf numFmtId="0" fontId="9" fillId="2" borderId="10" xfId="0" applyFont="1" applyFill="1" applyBorder="1" applyAlignment="1">
      <alignment horizontal="center" vertical="center" wrapText="1"/>
    </xf>
    <xf numFmtId="0" fontId="6" fillId="2" borderId="11" xfId="33" applyFont="1" applyFill="1" applyBorder="1" applyAlignment="1">
      <alignment vertical="center" wrapText="1"/>
      <protection/>
    </xf>
    <xf numFmtId="0" fontId="6" fillId="2" borderId="15" xfId="33" applyFont="1" applyFill="1" applyBorder="1" applyAlignment="1">
      <alignment vertical="center" wrapText="1"/>
      <protection/>
    </xf>
    <xf numFmtId="0" fontId="56" fillId="2" borderId="10" xfId="0" applyFont="1" applyFill="1" applyBorder="1" applyAlignment="1">
      <alignment wrapText="1"/>
    </xf>
    <xf numFmtId="0" fontId="6" fillId="2" borderId="10" xfId="33" applyFont="1" applyFill="1" applyBorder="1" applyAlignment="1">
      <alignment vertical="center" wrapText="1"/>
      <protection/>
    </xf>
    <xf numFmtId="0" fontId="56" fillId="2" borderId="11" xfId="0" applyFont="1" applyFill="1" applyBorder="1" applyAlignment="1">
      <alignment wrapText="1"/>
    </xf>
    <xf numFmtId="0" fontId="57" fillId="0" borderId="0" xfId="0" applyFont="1" applyFill="1" applyAlignment="1">
      <alignment/>
    </xf>
    <xf numFmtId="0" fontId="58" fillId="0" borderId="0" xfId="0" applyFont="1" applyFill="1" applyAlignment="1">
      <alignment horizontal="center" vertical="center"/>
    </xf>
    <xf numFmtId="3" fontId="57" fillId="0" borderId="0" xfId="0" applyNumberFormat="1" applyFont="1" applyFill="1" applyAlignment="1">
      <alignment/>
    </xf>
    <xf numFmtId="0" fontId="54" fillId="0" borderId="0" xfId="0" applyFont="1" applyFill="1" applyAlignment="1">
      <alignment/>
    </xf>
    <xf numFmtId="0" fontId="8" fillId="11" borderId="11" xfId="0" applyFont="1" applyFill="1" applyBorder="1" applyAlignment="1">
      <alignment horizontal="center" vertical="center" wrapText="1"/>
    </xf>
    <xf numFmtId="0" fontId="54" fillId="33" borderId="0" xfId="0" applyFont="1" applyFill="1" applyAlignment="1">
      <alignment horizontal="left" vertical="center"/>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59" fillId="2" borderId="12" xfId="0" applyFont="1" applyFill="1" applyBorder="1" applyAlignment="1">
      <alignment horizontal="center" vertical="center" wrapText="1"/>
    </xf>
    <xf numFmtId="0" fontId="59" fillId="2"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4" fillId="33" borderId="10" xfId="0" applyFont="1" applyFill="1" applyBorder="1" applyAlignment="1">
      <alignment/>
    </xf>
    <xf numFmtId="0" fontId="60" fillId="0" borderId="11" xfId="33" applyFont="1" applyFill="1" applyBorder="1" applyAlignment="1">
      <alignment vertical="center" wrapText="1"/>
      <protection/>
    </xf>
    <xf numFmtId="171" fontId="61" fillId="2" borderId="12" xfId="60" applyFont="1" applyFill="1" applyBorder="1" applyAlignment="1">
      <alignment horizontal="center" vertical="center" wrapText="1"/>
    </xf>
    <xf numFmtId="171" fontId="61" fillId="2" borderId="11" xfId="60" applyFont="1" applyFill="1" applyBorder="1" applyAlignment="1">
      <alignment horizontal="center" vertical="center" wrapText="1"/>
    </xf>
    <xf numFmtId="0" fontId="2" fillId="33" borderId="10" xfId="0" applyFont="1" applyFill="1" applyBorder="1" applyAlignment="1">
      <alignment/>
    </xf>
    <xf numFmtId="49" fontId="2" fillId="34" borderId="10" xfId="0" applyNumberFormat="1" applyFont="1" applyFill="1" applyBorder="1" applyAlignment="1">
      <alignment horizontal="center" vertical="center" wrapText="1"/>
    </xf>
    <xf numFmtId="173" fontId="6" fillId="34" borderId="11" xfId="67"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6" fillId="34" borderId="11" xfId="33" applyFont="1" applyFill="1" applyBorder="1" applyAlignment="1">
      <alignment vertical="center" wrapText="1"/>
      <protection/>
    </xf>
    <xf numFmtId="0" fontId="6" fillId="34" borderId="10" xfId="0" applyFont="1" applyFill="1" applyBorder="1" applyAlignment="1">
      <alignment wrapText="1"/>
    </xf>
    <xf numFmtId="0" fontId="6" fillId="34" borderId="10" xfId="33" applyFont="1" applyFill="1" applyBorder="1" applyAlignment="1">
      <alignment vertical="center" wrapText="1"/>
      <protection/>
    </xf>
    <xf numFmtId="171" fontId="6" fillId="0" borderId="10" xfId="60" applyFont="1" applyFill="1" applyBorder="1" applyAlignment="1" applyProtection="1">
      <alignment vertical="center" wrapText="1"/>
      <protection locked="0"/>
    </xf>
    <xf numFmtId="171" fontId="6" fillId="0" borderId="10" xfId="60" applyFont="1" applyFill="1" applyBorder="1" applyAlignment="1">
      <alignment vertical="center" wrapText="1"/>
    </xf>
    <xf numFmtId="171" fontId="56" fillId="0" borderId="10" xfId="60" applyFont="1" applyFill="1" applyBorder="1" applyAlignment="1">
      <alignment vertical="center" wrapText="1"/>
    </xf>
    <xf numFmtId="0" fontId="6" fillId="34" borderId="10" xfId="0" applyFont="1" applyFill="1" applyBorder="1" applyAlignment="1">
      <alignment vertical="center" wrapText="1"/>
    </xf>
    <xf numFmtId="171" fontId="6" fillId="11" borderId="10" xfId="60" applyFont="1" applyFill="1" applyBorder="1" applyAlignment="1" applyProtection="1">
      <alignment vertical="center" wrapText="1"/>
      <protection locked="0"/>
    </xf>
    <xf numFmtId="171" fontId="6" fillId="11" borderId="10" xfId="60" applyFont="1" applyFill="1" applyBorder="1" applyAlignment="1">
      <alignment vertical="center" wrapText="1"/>
    </xf>
    <xf numFmtId="171" fontId="6" fillId="11" borderId="10" xfId="60" applyFont="1" applyFill="1" applyBorder="1" applyAlignment="1" applyProtection="1">
      <alignment vertical="center"/>
      <protection locked="0"/>
    </xf>
    <xf numFmtId="171" fontId="56" fillId="11" borderId="10" xfId="60" applyFont="1" applyFill="1" applyBorder="1" applyAlignment="1">
      <alignment vertical="center" wrapText="1"/>
    </xf>
    <xf numFmtId="0" fontId="61" fillId="6" borderId="10" xfId="0"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6"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57" fillId="2" borderId="11" xfId="0" applyNumberFormat="1"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172" fontId="54" fillId="2" borderId="11" xfId="0" applyNumberFormat="1"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2" borderId="10" xfId="0" applyFont="1" applyFill="1" applyBorder="1" applyAlignment="1">
      <alignment horizontal="center" vertical="center" wrapText="1"/>
    </xf>
    <xf numFmtId="0" fontId="59" fillId="3" borderId="10" xfId="0" applyFont="1" applyFill="1" applyBorder="1" applyAlignment="1">
      <alignment horizontal="center" vertical="center" wrapText="1"/>
    </xf>
    <xf numFmtId="0" fontId="54"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Alignment="1">
      <alignment horizontal="left"/>
    </xf>
    <xf numFmtId="0" fontId="9" fillId="0" borderId="0" xfId="0" applyFont="1" applyFill="1" applyBorder="1" applyAlignment="1">
      <alignment horizontal="left"/>
    </xf>
    <xf numFmtId="0" fontId="55" fillId="0" borderId="0" xfId="0" applyFont="1" applyAlignment="1">
      <alignment horizontal="left" indent="3"/>
    </xf>
    <xf numFmtId="0" fontId="1" fillId="0" borderId="0" xfId="0" applyFont="1" applyFill="1" applyAlignment="1">
      <alignment horizontal="left"/>
    </xf>
    <xf numFmtId="0" fontId="62" fillId="0" borderId="0" xfId="0" applyFont="1" applyAlignment="1">
      <alignment horizontal="left" vertical="center"/>
    </xf>
    <xf numFmtId="0" fontId="54" fillId="0" borderId="0" xfId="0" applyFont="1" applyAlignment="1">
      <alignment horizontal="right" vertical="center"/>
    </xf>
    <xf numFmtId="0" fontId="1" fillId="0" borderId="0" xfId="0" applyFont="1" applyFill="1" applyBorder="1" applyAlignment="1">
      <alignment horizontal="left"/>
    </xf>
    <xf numFmtId="0" fontId="54" fillId="33" borderId="0" xfId="0" applyFont="1" applyFill="1" applyBorder="1" applyAlignment="1">
      <alignment horizontal="center" vertical="center" wrapText="1"/>
    </xf>
    <xf numFmtId="0" fontId="0" fillId="0" borderId="0" xfId="0" applyFont="1" applyFill="1" applyAlignment="1">
      <alignment/>
    </xf>
    <xf numFmtId="173" fontId="6" fillId="0" borderId="10" xfId="67" applyNumberFormat="1" applyFont="1" applyFill="1" applyBorder="1" applyAlignment="1" applyProtection="1">
      <alignment vertical="center" wrapText="1"/>
      <protection locked="0"/>
    </xf>
    <xf numFmtId="0" fontId="0" fillId="0" borderId="0" xfId="0" applyFont="1" applyFill="1" applyAlignment="1">
      <alignment horizontal="center" vertical="top"/>
    </xf>
    <xf numFmtId="0" fontId="0" fillId="33" borderId="0" xfId="0" applyFont="1" applyFill="1" applyAlignment="1">
      <alignment/>
    </xf>
    <xf numFmtId="0" fontId="0" fillId="0" borderId="0" xfId="0" applyFont="1" applyFill="1" applyAlignment="1">
      <alignment vertical="center"/>
    </xf>
    <xf numFmtId="0" fontId="54" fillId="0" borderId="0" xfId="0" applyFont="1" applyFill="1" applyAlignment="1">
      <alignment horizontal="center" vertical="top"/>
    </xf>
    <xf numFmtId="0" fontId="54" fillId="0" borderId="0" xfId="0" applyFont="1" applyAlignment="1">
      <alignment horizontal="left" indent="3"/>
    </xf>
    <xf numFmtId="0" fontId="54" fillId="0" borderId="17" xfId="0" applyFont="1" applyBorder="1" applyAlignment="1">
      <alignment horizontal="justify" wrapText="1"/>
    </xf>
    <xf numFmtId="0" fontId="54" fillId="0" borderId="17" xfId="0" applyFont="1" applyBorder="1" applyAlignment="1">
      <alignment wrapText="1"/>
    </xf>
    <xf numFmtId="0" fontId="54" fillId="0" borderId="0" xfId="0" applyFont="1" applyAlignment="1">
      <alignment horizontal="left" indent="5"/>
    </xf>
    <xf numFmtId="0" fontId="54" fillId="0" borderId="0" xfId="0" applyFont="1" applyBorder="1" applyAlignment="1">
      <alignment wrapText="1"/>
    </xf>
    <xf numFmtId="0" fontId="54" fillId="0" borderId="0" xfId="0" applyFont="1" applyAlignment="1">
      <alignment horizontal="justify" vertical="top" wrapText="1"/>
    </xf>
    <xf numFmtId="0" fontId="54" fillId="0" borderId="17" xfId="0" applyFont="1" applyBorder="1" applyAlignment="1">
      <alignment/>
    </xf>
    <xf numFmtId="0" fontId="54" fillId="0" borderId="0" xfId="0" applyFont="1" applyAlignment="1">
      <alignment horizontal="justify" vertical="top"/>
    </xf>
    <xf numFmtId="0" fontId="0" fillId="0" borderId="0" xfId="0" applyFont="1" applyFill="1" applyAlignment="1">
      <alignment horizontal="center" vertical="center"/>
    </xf>
    <xf numFmtId="0" fontId="0" fillId="0" borderId="0" xfId="0" applyFont="1" applyAlignment="1">
      <alignment horizontal="left" indent="3"/>
    </xf>
    <xf numFmtId="169" fontId="0" fillId="0" borderId="0" xfId="0" applyNumberFormat="1" applyFont="1" applyFill="1" applyAlignment="1">
      <alignment horizontal="center" vertical="top"/>
    </xf>
    <xf numFmtId="0" fontId="6" fillId="2" borderId="12" xfId="33" applyFont="1" applyFill="1" applyBorder="1" applyAlignment="1">
      <alignment horizontal="center" vertical="center" wrapText="1"/>
      <protection/>
    </xf>
    <xf numFmtId="0" fontId="56" fillId="2" borderId="10" xfId="0" applyFont="1" applyFill="1" applyBorder="1" applyAlignment="1">
      <alignment vertical="center" wrapText="1"/>
    </xf>
    <xf numFmtId="0" fontId="54" fillId="0" borderId="0" xfId="0" applyFont="1" applyAlignment="1">
      <alignment horizontal="justify"/>
    </xf>
    <xf numFmtId="0" fontId="54" fillId="0" borderId="0" xfId="0" applyFont="1" applyAlignment="1">
      <alignment/>
    </xf>
    <xf numFmtId="0" fontId="8" fillId="33" borderId="0" xfId="0" applyFont="1" applyFill="1" applyBorder="1" applyAlignment="1">
      <alignment horizontal="right"/>
    </xf>
    <xf numFmtId="0" fontId="8" fillId="33" borderId="0" xfId="0" applyFont="1" applyFill="1" applyBorder="1" applyAlignment="1">
      <alignment horizontal="center" vertical="center" wrapText="1"/>
    </xf>
    <xf numFmtId="0" fontId="6" fillId="33" borderId="10" xfId="33" applyFont="1" applyFill="1" applyBorder="1" applyAlignment="1">
      <alignment vertical="center" wrapText="1"/>
      <protection/>
    </xf>
    <xf numFmtId="173" fontId="6" fillId="33" borderId="10" xfId="67" applyNumberFormat="1" applyFont="1" applyFill="1" applyBorder="1" applyAlignment="1" applyProtection="1">
      <alignment vertical="center" wrapText="1"/>
      <protection locked="0"/>
    </xf>
    <xf numFmtId="49" fontId="6" fillId="33" borderId="10" xfId="67" applyNumberFormat="1" applyFont="1" applyFill="1" applyBorder="1" applyAlignment="1" applyProtection="1">
      <alignment vertical="center" wrapText="1"/>
      <protection locked="0"/>
    </xf>
    <xf numFmtId="0" fontId="18" fillId="0" borderId="10" xfId="0" applyFont="1" applyFill="1" applyBorder="1" applyAlignment="1">
      <alignment horizontal="center" vertical="center" wrapText="1"/>
    </xf>
    <xf numFmtId="3" fontId="6" fillId="0" borderId="10" xfId="67" applyNumberFormat="1" applyFont="1" applyFill="1" applyBorder="1" applyAlignment="1" applyProtection="1">
      <alignment horizontal="center" vertical="center"/>
      <protection locked="0"/>
    </xf>
    <xf numFmtId="171" fontId="18" fillId="0" borderId="12" xfId="62" applyFont="1" applyFill="1" applyBorder="1" applyAlignment="1">
      <alignment horizontal="center" vertical="center" wrapText="1"/>
    </xf>
    <xf numFmtId="171" fontId="18" fillId="0" borderId="11" xfId="62" applyFont="1" applyFill="1" applyBorder="1" applyAlignment="1">
      <alignment horizontal="center" vertical="center" wrapText="1"/>
    </xf>
    <xf numFmtId="171" fontId="56" fillId="0" borderId="10" xfId="62" applyFont="1" applyFill="1" applyBorder="1" applyAlignment="1">
      <alignment vertical="center" wrapText="1"/>
    </xf>
    <xf numFmtId="3" fontId="6" fillId="33" borderId="10" xfId="67" applyNumberFormat="1" applyFont="1" applyFill="1" applyBorder="1" applyAlignment="1" applyProtection="1">
      <alignment horizontal="center" vertical="center" wrapText="1"/>
      <protection locked="0"/>
    </xf>
    <xf numFmtId="3" fontId="6" fillId="33" borderId="10" xfId="67" applyNumberFormat="1" applyFont="1" applyFill="1" applyBorder="1" applyAlignment="1" applyProtection="1">
      <alignment horizontal="center" vertical="center"/>
      <protection locked="0"/>
    </xf>
    <xf numFmtId="171" fontId="6" fillId="33" borderId="10" xfId="62" applyFont="1" applyFill="1" applyBorder="1" applyAlignment="1">
      <alignment horizontal="center" vertical="center" wrapText="1"/>
    </xf>
    <xf numFmtId="3" fontId="6" fillId="33" borderId="10" xfId="33" applyNumberFormat="1" applyFont="1" applyFill="1" applyBorder="1" applyAlignment="1">
      <alignment horizontal="center" vertical="center" wrapText="1"/>
      <protection/>
    </xf>
    <xf numFmtId="171" fontId="18" fillId="33" borderId="12" xfId="62" applyFont="1" applyFill="1" applyBorder="1" applyAlignment="1">
      <alignment horizontal="center" vertical="center" wrapText="1"/>
    </xf>
    <xf numFmtId="171" fontId="18" fillId="33" borderId="11" xfId="62" applyFont="1" applyFill="1" applyBorder="1" applyAlignment="1">
      <alignment horizontal="center" vertical="center" wrapText="1"/>
    </xf>
    <xf numFmtId="0" fontId="6" fillId="33" borderId="10" xfId="33" applyFont="1" applyFill="1" applyBorder="1" applyAlignment="1">
      <alignment horizontal="center" vertical="center" wrapText="1"/>
      <protection/>
    </xf>
    <xf numFmtId="3" fontId="6" fillId="33" borderId="12" xfId="33" applyNumberFormat="1" applyFont="1" applyFill="1" applyBorder="1" applyAlignment="1">
      <alignment horizontal="center" vertical="center" wrapText="1"/>
      <protection/>
    </xf>
    <xf numFmtId="171" fontId="18" fillId="33" borderId="10" xfId="62" applyFont="1" applyFill="1" applyBorder="1" applyAlignment="1">
      <alignment horizontal="center" vertical="center" wrapText="1"/>
    </xf>
    <xf numFmtId="0" fontId="18" fillId="2" borderId="10" xfId="0" applyFont="1" applyFill="1" applyBorder="1" applyAlignment="1">
      <alignment horizontal="center" vertical="center" wrapText="1"/>
    </xf>
    <xf numFmtId="0" fontId="56" fillId="2" borderId="11" xfId="0" applyFont="1" applyFill="1" applyBorder="1" applyAlignment="1">
      <alignment vertical="center" wrapText="1"/>
    </xf>
    <xf numFmtId="3" fontId="6" fillId="0" borderId="10" xfId="33" applyNumberFormat="1" applyFont="1" applyFill="1" applyBorder="1" applyAlignment="1">
      <alignment horizontal="center" vertical="center" wrapText="1"/>
      <protection/>
    </xf>
    <xf numFmtId="0" fontId="6" fillId="2" borderId="16" xfId="33" applyFont="1" applyFill="1" applyBorder="1" applyAlignment="1">
      <alignment vertical="center" wrapText="1"/>
      <protection/>
    </xf>
    <xf numFmtId="0" fontId="55" fillId="6" borderId="18" xfId="0" applyFont="1" applyFill="1" applyBorder="1" applyAlignment="1">
      <alignment horizontal="center" vertical="center" wrapText="1"/>
    </xf>
    <xf numFmtId="0" fontId="55" fillId="6" borderId="19" xfId="0" applyFont="1" applyFill="1" applyBorder="1" applyAlignment="1">
      <alignment horizontal="center" vertical="center" wrapText="1"/>
    </xf>
    <xf numFmtId="0" fontId="55" fillId="6" borderId="20"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11" xfId="0" applyFont="1" applyFill="1" applyBorder="1" applyAlignment="1">
      <alignment horizontal="center" vertical="center" wrapText="1"/>
    </xf>
    <xf numFmtId="171" fontId="2" fillId="2" borderId="12" xfId="60" applyFont="1" applyFill="1" applyBorder="1" applyAlignment="1">
      <alignment horizontal="center" vertical="center" wrapText="1"/>
    </xf>
    <xf numFmtId="171" fontId="2" fillId="2" borderId="11" xfId="6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59" fillId="2" borderId="12" xfId="0" applyFont="1" applyFill="1" applyBorder="1" applyAlignment="1">
      <alignment horizontal="center" vertical="center" wrapText="1"/>
    </xf>
    <xf numFmtId="0" fontId="59" fillId="2" borderId="11" xfId="0" applyFont="1" applyFill="1" applyBorder="1" applyAlignment="1">
      <alignment horizontal="center" vertical="center" wrapText="1"/>
    </xf>
    <xf numFmtId="171" fontId="9" fillId="2" borderId="12" xfId="60" applyFont="1" applyFill="1" applyBorder="1" applyAlignment="1">
      <alignment horizontal="center" vertical="center" wrapText="1"/>
    </xf>
    <xf numFmtId="171" fontId="9" fillId="2" borderId="11" xfId="60" applyFont="1" applyFill="1" applyBorder="1" applyAlignment="1">
      <alignment horizontal="center" vertical="center" wrapText="1"/>
    </xf>
    <xf numFmtId="171" fontId="57" fillId="2" borderId="12" xfId="60" applyFont="1" applyFill="1" applyBorder="1" applyAlignment="1">
      <alignment horizontal="center" vertical="center" wrapText="1"/>
    </xf>
    <xf numFmtId="171" fontId="57" fillId="2" borderId="11" xfId="60" applyFont="1" applyFill="1" applyBorder="1" applyAlignment="1">
      <alignment horizontal="center" vertical="center" wrapText="1"/>
    </xf>
    <xf numFmtId="171" fontId="61" fillId="2" borderId="12" xfId="60" applyFont="1" applyFill="1" applyBorder="1" applyAlignment="1">
      <alignment horizontal="center" vertical="center" wrapText="1"/>
    </xf>
    <xf numFmtId="171" fontId="61" fillId="2" borderId="11" xfId="60" applyFont="1" applyFill="1" applyBorder="1" applyAlignment="1">
      <alignment horizontal="center" vertical="center" wrapText="1"/>
    </xf>
    <xf numFmtId="3" fontId="61" fillId="2" borderId="12" xfId="0" applyNumberFormat="1" applyFont="1" applyFill="1" applyBorder="1" applyAlignment="1">
      <alignment horizontal="left" vertical="center" wrapText="1"/>
    </xf>
    <xf numFmtId="3" fontId="61" fillId="2" borderId="16" xfId="0" applyNumberFormat="1" applyFont="1" applyFill="1" applyBorder="1" applyAlignment="1">
      <alignment horizontal="left" vertical="center" wrapText="1"/>
    </xf>
    <xf numFmtId="3" fontId="61" fillId="2" borderId="11" xfId="0" applyNumberFormat="1" applyFont="1" applyFill="1" applyBorder="1" applyAlignment="1">
      <alignment horizontal="left" vertical="center" wrapText="1"/>
    </xf>
    <xf numFmtId="172" fontId="54" fillId="2" borderId="12" xfId="0" applyNumberFormat="1" applyFont="1" applyFill="1" applyBorder="1" applyAlignment="1">
      <alignment horizontal="center" vertical="center" wrapText="1"/>
    </xf>
    <xf numFmtId="172" fontId="54" fillId="2" borderId="16" xfId="0" applyNumberFormat="1" applyFont="1" applyFill="1" applyBorder="1" applyAlignment="1">
      <alignment horizontal="center" vertical="center" wrapText="1"/>
    </xf>
    <xf numFmtId="172" fontId="54" fillId="2" borderId="11" xfId="0" applyNumberFormat="1" applyFont="1" applyFill="1" applyBorder="1" applyAlignment="1">
      <alignment horizontal="center" vertical="center" wrapText="1"/>
    </xf>
    <xf numFmtId="172" fontId="54" fillId="2" borderId="10" xfId="0" applyNumberFormat="1" applyFont="1" applyFill="1" applyBorder="1" applyAlignment="1">
      <alignment horizontal="center" vertical="center" wrapText="1"/>
    </xf>
    <xf numFmtId="0" fontId="2" fillId="2" borderId="10" xfId="0" applyFont="1" applyFill="1" applyBorder="1" applyAlignment="1">
      <alignment horizontal="left" vertical="center" wrapText="1"/>
    </xf>
    <xf numFmtId="171" fontId="2" fillId="0" borderId="12" xfId="60" applyFont="1" applyFill="1" applyBorder="1" applyAlignment="1">
      <alignment horizontal="center" vertical="center" wrapText="1"/>
    </xf>
    <xf numFmtId="171" fontId="2" fillId="0" borderId="11" xfId="60" applyFont="1" applyFill="1" applyBorder="1" applyAlignment="1">
      <alignment horizontal="center" vertical="center" wrapText="1"/>
    </xf>
    <xf numFmtId="171" fontId="57" fillId="0" borderId="12" xfId="60" applyFont="1" applyFill="1" applyBorder="1" applyAlignment="1">
      <alignment horizontal="center" vertical="center" wrapText="1"/>
    </xf>
    <xf numFmtId="171" fontId="57" fillId="0" borderId="11" xfId="60"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57" fillId="2" borderId="12" xfId="0" applyNumberFormat="1" applyFont="1" applyFill="1" applyBorder="1" applyAlignment="1">
      <alignment horizontal="center" vertical="center" wrapText="1"/>
    </xf>
    <xf numFmtId="14" fontId="57" fillId="2" borderId="16" xfId="0" applyNumberFormat="1" applyFont="1" applyFill="1" applyBorder="1" applyAlignment="1">
      <alignment horizontal="center" vertical="center" wrapText="1"/>
    </xf>
    <xf numFmtId="14" fontId="57" fillId="2" borderId="11" xfId="0" applyNumberFormat="1" applyFont="1" applyFill="1" applyBorder="1" applyAlignment="1">
      <alignment horizontal="center" vertical="center" wrapText="1"/>
    </xf>
    <xf numFmtId="3" fontId="57" fillId="2" borderId="12" xfId="0" applyNumberFormat="1" applyFont="1" applyFill="1" applyBorder="1" applyAlignment="1">
      <alignment horizontal="center" vertical="center" wrapText="1"/>
    </xf>
    <xf numFmtId="3" fontId="57" fillId="2" borderId="16" xfId="0" applyNumberFormat="1" applyFont="1" applyFill="1" applyBorder="1" applyAlignment="1">
      <alignment horizontal="center" vertical="center" wrapText="1"/>
    </xf>
    <xf numFmtId="3" fontId="57" fillId="2" borderId="11"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59" fillId="3" borderId="12" xfId="0" applyFont="1" applyFill="1" applyBorder="1" applyAlignment="1">
      <alignment horizontal="center" vertical="center" wrapText="1"/>
    </xf>
    <xf numFmtId="0" fontId="59" fillId="3" borderId="11" xfId="0" applyFont="1" applyFill="1" applyBorder="1" applyAlignment="1">
      <alignment horizontal="center" vertical="center" wrapText="1"/>
    </xf>
    <xf numFmtId="171" fontId="8" fillId="3" borderId="12" xfId="60" applyFont="1" applyFill="1" applyBorder="1" applyAlignment="1">
      <alignment horizontal="center" vertical="center" wrapText="1"/>
    </xf>
    <xf numFmtId="171" fontId="8" fillId="3" borderId="11" xfId="60" applyFont="1" applyFill="1" applyBorder="1" applyAlignment="1">
      <alignment horizontal="center" vertical="center" wrapText="1"/>
    </xf>
    <xf numFmtId="171" fontId="58" fillId="3" borderId="12" xfId="60" applyFont="1" applyFill="1" applyBorder="1" applyAlignment="1">
      <alignment horizontal="center" vertical="center" wrapText="1"/>
    </xf>
    <xf numFmtId="171" fontId="58" fillId="3" borderId="11" xfId="6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1" xfId="0" applyFont="1" applyFill="1" applyBorder="1" applyAlignment="1">
      <alignment horizontal="center" vertical="center" wrapText="1"/>
    </xf>
    <xf numFmtId="171" fontId="9" fillId="0" borderId="12" xfId="60" applyFont="1" applyFill="1" applyBorder="1" applyAlignment="1">
      <alignment horizontal="center" vertical="center" wrapText="1"/>
    </xf>
    <xf numFmtId="171" fontId="9" fillId="0" borderId="11" xfId="60" applyFont="1" applyFill="1" applyBorder="1" applyAlignment="1">
      <alignment horizontal="center" vertical="center" wrapText="1"/>
    </xf>
    <xf numFmtId="171" fontId="61" fillId="0" borderId="12" xfId="60" applyFont="1" applyFill="1" applyBorder="1" applyAlignment="1">
      <alignment horizontal="center" vertical="center" wrapText="1"/>
    </xf>
    <xf numFmtId="171" fontId="61" fillId="0" borderId="11" xfId="60" applyFont="1" applyFill="1" applyBorder="1" applyAlignment="1">
      <alignment horizontal="center" vertical="center" wrapText="1"/>
    </xf>
    <xf numFmtId="171" fontId="9" fillId="0" borderId="12" xfId="60" applyFont="1" applyFill="1" applyBorder="1" applyAlignment="1" quotePrefix="1">
      <alignment horizontal="center" vertical="center" wrapText="1"/>
    </xf>
    <xf numFmtId="171" fontId="61" fillId="0" borderId="12" xfId="60" applyFont="1" applyFill="1" applyBorder="1" applyAlignment="1" quotePrefix="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6"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61" fillId="6" borderId="12" xfId="0" applyFont="1" applyFill="1" applyBorder="1" applyAlignment="1">
      <alignment horizontal="center" vertical="center" wrapText="1"/>
    </xf>
    <xf numFmtId="0" fontId="61" fillId="6" borderId="11" xfId="0"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7" fillId="0" borderId="0" xfId="0" applyFont="1" applyAlignment="1">
      <alignment horizontal="center"/>
    </xf>
    <xf numFmtId="0" fontId="54" fillId="11" borderId="18" xfId="0" applyFont="1" applyFill="1" applyBorder="1" applyAlignment="1">
      <alignment horizontal="center" vertical="center" wrapText="1"/>
    </xf>
    <xf numFmtId="0" fontId="54" fillId="11" borderId="19" xfId="0" applyFont="1" applyFill="1" applyBorder="1" applyAlignment="1">
      <alignment horizontal="center" vertical="center" wrapText="1"/>
    </xf>
    <xf numFmtId="0" fontId="54" fillId="11" borderId="20"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1" xfId="0" applyFont="1" applyFill="1" applyBorder="1" applyAlignment="1">
      <alignment horizontal="center" vertical="center" wrapText="1"/>
    </xf>
    <xf numFmtId="173" fontId="12" fillId="0" borderId="18" xfId="67" applyNumberFormat="1" applyFont="1" applyFill="1" applyBorder="1" applyAlignment="1" applyProtection="1">
      <alignment horizontal="left" vertical="center" wrapText="1"/>
      <protection locked="0"/>
    </xf>
    <xf numFmtId="173" fontId="12" fillId="0" borderId="19" xfId="67" applyNumberFormat="1" applyFont="1" applyFill="1" applyBorder="1" applyAlignment="1" applyProtection="1">
      <alignment horizontal="left" vertical="center" wrapText="1"/>
      <protection locked="0"/>
    </xf>
    <xf numFmtId="173" fontId="12" fillId="0" borderId="20" xfId="67" applyNumberFormat="1" applyFont="1" applyFill="1" applyBorder="1" applyAlignment="1" applyProtection="1">
      <alignment horizontal="left" vertical="center" wrapText="1"/>
      <protection locked="0"/>
    </xf>
    <xf numFmtId="0" fontId="8" fillId="3" borderId="12" xfId="0" applyFont="1" applyFill="1" applyBorder="1" applyAlignment="1">
      <alignment horizontal="right"/>
    </xf>
    <xf numFmtId="0" fontId="8" fillId="3" borderId="16" xfId="0" applyFont="1" applyFill="1" applyBorder="1" applyAlignment="1">
      <alignment horizontal="right"/>
    </xf>
    <xf numFmtId="0" fontId="8" fillId="3" borderId="11" xfId="0" applyFont="1" applyFill="1" applyBorder="1" applyAlignment="1">
      <alignment horizontal="right"/>
    </xf>
    <xf numFmtId="43" fontId="8" fillId="3" borderId="12"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171" fontId="18" fillId="2" borderId="12" xfId="62" applyFont="1" applyFill="1" applyBorder="1" applyAlignment="1">
      <alignment horizontal="center" vertical="center" wrapText="1"/>
    </xf>
    <xf numFmtId="171" fontId="18" fillId="2" borderId="16" xfId="62" applyFont="1" applyFill="1" applyBorder="1" applyAlignment="1">
      <alignment horizontal="center" vertical="center" wrapText="1"/>
    </xf>
    <xf numFmtId="171" fontId="18" fillId="2" borderId="11" xfId="62"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59" fillId="6" borderId="18" xfId="0" applyFont="1" applyFill="1" applyBorder="1" applyAlignment="1">
      <alignment horizontal="center" vertical="center" wrapText="1"/>
    </xf>
    <xf numFmtId="0" fontId="59" fillId="6" borderId="19" xfId="0" applyFont="1" applyFill="1" applyBorder="1" applyAlignment="1">
      <alignment horizontal="center" vertical="center" wrapText="1"/>
    </xf>
    <xf numFmtId="0" fontId="59" fillId="6" borderId="20" xfId="0" applyFont="1" applyFill="1" applyBorder="1" applyAlignment="1">
      <alignment horizontal="center" vertical="center" wrapText="1"/>
    </xf>
    <xf numFmtId="171" fontId="18" fillId="33" borderId="12" xfId="62" applyFont="1" applyFill="1" applyBorder="1" applyAlignment="1">
      <alignment horizontal="center" vertical="center" wrapText="1"/>
    </xf>
    <xf numFmtId="171" fontId="18" fillId="33" borderId="11" xfId="62" applyFont="1" applyFill="1" applyBorder="1" applyAlignment="1">
      <alignment horizontal="center" vertical="center" wrapText="1"/>
    </xf>
    <xf numFmtId="0" fontId="2" fillId="33" borderId="0" xfId="0" applyFont="1" applyFill="1" applyAlignment="1">
      <alignment horizontal="center" vertical="center" wrapText="1"/>
    </xf>
    <xf numFmtId="0" fontId="16" fillId="33" borderId="0" xfId="0" applyFont="1" applyFill="1" applyAlignment="1">
      <alignment horizontal="center" vertical="center" wrapText="1"/>
    </xf>
    <xf numFmtId="0" fontId="17" fillId="0" borderId="0" xfId="0" applyFont="1" applyBorder="1" applyAlignment="1">
      <alignment horizontal="center" wrapText="1"/>
    </xf>
    <xf numFmtId="0" fontId="54" fillId="0" borderId="0" xfId="0" applyFont="1" applyBorder="1" applyAlignment="1">
      <alignment horizontal="center"/>
    </xf>
    <xf numFmtId="0" fontId="54" fillId="0" borderId="0" xfId="0" applyFont="1" applyAlignment="1">
      <alignment horizontal="center" vertical="center"/>
    </xf>
    <xf numFmtId="0" fontId="54" fillId="0" borderId="0" xfId="0" applyFont="1" applyAlignment="1">
      <alignment horizontal="center" vertical="center" wrapText="1"/>
    </xf>
    <xf numFmtId="0" fontId="3" fillId="0" borderId="0" xfId="0" applyFont="1" applyFill="1" applyBorder="1" applyAlignment="1">
      <alignment horizontal="left" vertical="center" wrapText="1"/>
    </xf>
    <xf numFmtId="0" fontId="54" fillId="33" borderId="0" xfId="0" applyFont="1" applyFill="1" applyBorder="1" applyAlignment="1">
      <alignment horizontal="center" vertical="center" wrapText="1"/>
    </xf>
    <xf numFmtId="0" fontId="54" fillId="0" borderId="13" xfId="0" applyFont="1" applyBorder="1" applyAlignment="1">
      <alignment horizontal="center"/>
    </xf>
    <xf numFmtId="0" fontId="54" fillId="0" borderId="0" xfId="0" applyFont="1" applyBorder="1" applyAlignment="1">
      <alignment horizontal="center" wrapText="1"/>
    </xf>
    <xf numFmtId="0" fontId="54" fillId="0" borderId="0" xfId="0" applyFont="1" applyBorder="1" applyAlignment="1">
      <alignment horizontal="center" vertical="center" wrapText="1"/>
    </xf>
    <xf numFmtId="0" fontId="2" fillId="0" borderId="0" xfId="0" applyFont="1" applyAlignment="1">
      <alignment horizontal="justify" vertical="center"/>
    </xf>
    <xf numFmtId="0" fontId="54" fillId="0" borderId="0" xfId="0" applyFont="1" applyAlignment="1">
      <alignment horizontal="justify"/>
    </xf>
    <xf numFmtId="0" fontId="54" fillId="0" borderId="0" xfId="0" applyFont="1" applyAlignment="1">
      <alignment horizontal="justify" wrapText="1"/>
    </xf>
    <xf numFmtId="3" fontId="3" fillId="33" borderId="0" xfId="0" applyNumberFormat="1" applyFont="1" applyFill="1" applyBorder="1" applyAlignment="1">
      <alignment horizontal="left" vertical="center" wrapText="1"/>
    </xf>
    <xf numFmtId="0" fontId="54" fillId="0" borderId="0" xfId="0" applyFont="1" applyAlignment="1">
      <alignment horizontal="left" vertical="top" wrapText="1"/>
    </xf>
    <xf numFmtId="0" fontId="7" fillId="0" borderId="13" xfId="0" applyFont="1" applyFill="1" applyBorder="1" applyAlignment="1">
      <alignment horizontal="left" vertical="center" wrapText="1"/>
    </xf>
    <xf numFmtId="171" fontId="18" fillId="0" borderId="12" xfId="62" applyFont="1" applyFill="1" applyBorder="1" applyAlignment="1">
      <alignment horizontal="center" vertical="center" wrapText="1"/>
    </xf>
    <xf numFmtId="171" fontId="18" fillId="0" borderId="11" xfId="62"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Финансовый_AFE Snezhnaya 140 2007 год 2"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S202"/>
  <sheetViews>
    <sheetView zoomScale="90" zoomScaleNormal="90" zoomScalePageLayoutView="0" workbookViewId="0" topLeftCell="C1">
      <selection activeCell="G5" sqref="G5:L6"/>
    </sheetView>
  </sheetViews>
  <sheetFormatPr defaultColWidth="9.140625" defaultRowHeight="15" outlineLevelCol="1"/>
  <cols>
    <col min="1" max="1" width="7.140625" style="1" customWidth="1"/>
    <col min="2" max="2" width="74.7109375" style="1" customWidth="1"/>
    <col min="3" max="3" width="21.00390625" style="1" customWidth="1" outlineLevel="1"/>
    <col min="4" max="4" width="18.00390625" style="1" customWidth="1"/>
    <col min="5" max="5" width="13.57421875" style="1" customWidth="1"/>
    <col min="6" max="6" width="12.57421875" style="1" customWidth="1"/>
    <col min="7" max="8" width="9.140625" style="1" customWidth="1" outlineLevel="1"/>
    <col min="9" max="9" width="12.140625" style="1" customWidth="1" outlineLevel="1"/>
    <col min="10" max="10" width="9.28125" style="1" customWidth="1" outlineLevel="1"/>
    <col min="11" max="12" width="14.421875" style="1" customWidth="1" outlineLevel="1"/>
    <col min="13" max="14" width="9.140625" style="1" customWidth="1"/>
    <col min="15" max="16" width="15.421875" style="1" customWidth="1"/>
    <col min="17" max="18" width="9.140625" style="1" hidden="1" customWidth="1" outlineLevel="1"/>
    <col min="19" max="19" width="14.57421875" style="1" hidden="1" customWidth="1" outlineLevel="1"/>
    <col min="20" max="20" width="15.140625" style="1" hidden="1" customWidth="1" outlineLevel="1"/>
    <col min="21" max="21" width="14.28125" style="20" customWidth="1" collapsed="1"/>
    <col min="22" max="22" width="12.8515625" style="20" customWidth="1"/>
    <col min="23" max="24" width="14.28125" style="20" customWidth="1"/>
    <col min="25" max="25" width="12.8515625" style="20" customWidth="1"/>
    <col min="26" max="26" width="13.00390625" style="20" customWidth="1"/>
    <col min="27" max="27" width="11.57421875" style="20" customWidth="1"/>
    <col min="28" max="45" width="9.140625" style="20" customWidth="1"/>
    <col min="46" max="16384" width="9.140625" style="1" customWidth="1"/>
  </cols>
  <sheetData>
    <row r="1" ht="9" customHeight="1"/>
    <row r="2" spans="2:25" ht="19.5" customHeight="1">
      <c r="B2" s="197" t="s">
        <v>21</v>
      </c>
      <c r="C2" s="197"/>
      <c r="D2" s="197"/>
      <c r="E2" s="197"/>
      <c r="F2" s="197"/>
      <c r="G2" s="197"/>
      <c r="H2" s="197"/>
      <c r="I2" s="197"/>
      <c r="J2" s="197"/>
      <c r="K2" s="197"/>
      <c r="L2" s="197"/>
      <c r="M2" s="197"/>
      <c r="N2" s="197"/>
      <c r="O2" s="197"/>
      <c r="P2" s="197"/>
      <c r="Q2" s="4"/>
      <c r="R2" s="4"/>
      <c r="S2" s="25"/>
      <c r="T2" s="3"/>
      <c r="U2" s="21"/>
      <c r="V2" s="21"/>
      <c r="W2" s="21"/>
      <c r="X2" s="21"/>
      <c r="Y2" s="21"/>
    </row>
    <row r="3" spans="2:16" ht="21" customHeight="1">
      <c r="B3" s="198" t="s">
        <v>36</v>
      </c>
      <c r="C3" s="198"/>
      <c r="D3" s="198"/>
      <c r="E3" s="198"/>
      <c r="F3" s="198"/>
      <c r="G3" s="198"/>
      <c r="H3" s="198"/>
      <c r="I3" s="198"/>
      <c r="J3" s="198"/>
      <c r="K3" s="198"/>
      <c r="L3" s="198"/>
      <c r="M3" s="198"/>
      <c r="N3" s="198"/>
      <c r="O3" s="198"/>
      <c r="P3" s="198"/>
    </row>
    <row r="4" ht="26.25" customHeight="1">
      <c r="P4" s="25" t="s">
        <v>43</v>
      </c>
    </row>
    <row r="5" spans="1:20" ht="28.5" customHeight="1">
      <c r="A5" s="122" t="s">
        <v>6</v>
      </c>
      <c r="B5" s="125" t="s">
        <v>7</v>
      </c>
      <c r="C5" s="125" t="s">
        <v>70</v>
      </c>
      <c r="D5" s="199" t="s">
        <v>37</v>
      </c>
      <c r="E5" s="202" t="s">
        <v>8</v>
      </c>
      <c r="F5" s="203"/>
      <c r="G5" s="187" t="s">
        <v>22</v>
      </c>
      <c r="H5" s="188"/>
      <c r="I5" s="188"/>
      <c r="J5" s="188"/>
      <c r="K5" s="188"/>
      <c r="L5" s="189"/>
      <c r="M5" s="187" t="s">
        <v>23</v>
      </c>
      <c r="N5" s="188"/>
      <c r="O5" s="188"/>
      <c r="P5" s="189"/>
      <c r="Q5" s="187" t="s">
        <v>29</v>
      </c>
      <c r="R5" s="188"/>
      <c r="S5" s="188"/>
      <c r="T5" s="189"/>
    </row>
    <row r="6" spans="1:20" ht="28.5" customHeight="1">
      <c r="A6" s="123"/>
      <c r="B6" s="126"/>
      <c r="C6" s="126"/>
      <c r="D6" s="200"/>
      <c r="E6" s="62"/>
      <c r="F6" s="61"/>
      <c r="G6" s="194" t="s">
        <v>71</v>
      </c>
      <c r="H6" s="194"/>
      <c r="I6" s="194"/>
      <c r="J6" s="194"/>
      <c r="K6" s="194" t="s">
        <v>72</v>
      </c>
      <c r="L6" s="194"/>
      <c r="M6" s="54"/>
      <c r="N6" s="55"/>
      <c r="O6" s="55"/>
      <c r="P6" s="56"/>
      <c r="Q6" s="54"/>
      <c r="R6" s="55"/>
      <c r="S6" s="55"/>
      <c r="T6" s="56"/>
    </row>
    <row r="7" spans="1:20" ht="61.5" customHeight="1">
      <c r="A7" s="124"/>
      <c r="B7" s="127"/>
      <c r="C7" s="127"/>
      <c r="D7" s="201"/>
      <c r="E7" s="24" t="s">
        <v>41</v>
      </c>
      <c r="F7" s="24" t="s">
        <v>42</v>
      </c>
      <c r="G7" s="190" t="s">
        <v>9</v>
      </c>
      <c r="H7" s="191"/>
      <c r="I7" s="192" t="s">
        <v>10</v>
      </c>
      <c r="J7" s="193"/>
      <c r="K7" s="53"/>
      <c r="L7" s="53"/>
      <c r="M7" s="190" t="s">
        <v>9</v>
      </c>
      <c r="N7" s="191"/>
      <c r="O7" s="192" t="s">
        <v>10</v>
      </c>
      <c r="P7" s="193"/>
      <c r="Q7" s="190" t="s">
        <v>9</v>
      </c>
      <c r="R7" s="191"/>
      <c r="S7" s="192" t="s">
        <v>10</v>
      </c>
      <c r="T7" s="193"/>
    </row>
    <row r="8" spans="1:20" ht="15">
      <c r="A8" s="5">
        <v>1</v>
      </c>
      <c r="B8" s="6" t="s">
        <v>11</v>
      </c>
      <c r="C8" s="45"/>
      <c r="D8" s="204">
        <v>261876449</v>
      </c>
      <c r="E8" s="7">
        <v>1</v>
      </c>
      <c r="F8" s="7"/>
      <c r="G8" s="175"/>
      <c r="H8" s="176"/>
      <c r="I8" s="177"/>
      <c r="J8" s="178"/>
      <c r="K8" s="63"/>
      <c r="L8" s="63"/>
      <c r="M8" s="179">
        <v>24603278</v>
      </c>
      <c r="N8" s="180"/>
      <c r="O8" s="150">
        <f>M8*E8</f>
        <v>24603278</v>
      </c>
      <c r="P8" s="151"/>
      <c r="Q8" s="175"/>
      <c r="R8" s="176"/>
      <c r="S8" s="177"/>
      <c r="T8" s="178"/>
    </row>
    <row r="9" spans="1:20" ht="15">
      <c r="A9" s="5">
        <v>2</v>
      </c>
      <c r="B9" s="7" t="s">
        <v>12</v>
      </c>
      <c r="C9" s="51">
        <f>1300000/118*100</f>
        <v>1101694.9152542374</v>
      </c>
      <c r="D9" s="205"/>
      <c r="E9" s="7">
        <v>1</v>
      </c>
      <c r="F9" s="7"/>
      <c r="G9" s="175"/>
      <c r="H9" s="176"/>
      <c r="I9" s="177"/>
      <c r="J9" s="178"/>
      <c r="K9" s="63"/>
      <c r="L9" s="63"/>
      <c r="M9" s="179">
        <v>1309000</v>
      </c>
      <c r="N9" s="180"/>
      <c r="O9" s="181">
        <f>M9*E9</f>
        <v>1309000</v>
      </c>
      <c r="P9" s="182"/>
      <c r="Q9" s="175"/>
      <c r="R9" s="176"/>
      <c r="S9" s="177"/>
      <c r="T9" s="178"/>
    </row>
    <row r="10" spans="1:20" s="20" customFormat="1" ht="26.25" customHeight="1">
      <c r="A10" s="5">
        <v>3</v>
      </c>
      <c r="B10" s="6" t="s">
        <v>45</v>
      </c>
      <c r="C10" s="45"/>
      <c r="D10" s="205"/>
      <c r="E10" s="6">
        <v>1</v>
      </c>
      <c r="F10" s="34"/>
      <c r="G10" s="175"/>
      <c r="H10" s="176"/>
      <c r="I10" s="177"/>
      <c r="J10" s="178"/>
      <c r="K10" s="63"/>
      <c r="L10" s="63"/>
      <c r="M10" s="179">
        <v>42576975</v>
      </c>
      <c r="N10" s="180"/>
      <c r="O10" s="181">
        <f>M10*E10</f>
        <v>42576975</v>
      </c>
      <c r="P10" s="182"/>
      <c r="Q10" s="175"/>
      <c r="R10" s="176"/>
      <c r="S10" s="177"/>
      <c r="T10" s="178"/>
    </row>
    <row r="11" spans="1:20" s="20" customFormat="1" ht="25.5">
      <c r="A11" s="39" t="s">
        <v>44</v>
      </c>
      <c r="B11" s="40" t="s">
        <v>46</v>
      </c>
      <c r="C11" s="45"/>
      <c r="D11" s="205"/>
      <c r="E11" s="6">
        <v>1</v>
      </c>
      <c r="F11" s="38"/>
      <c r="G11" s="185"/>
      <c r="H11" s="186"/>
      <c r="I11" s="185"/>
      <c r="J11" s="186"/>
      <c r="K11" s="64"/>
      <c r="L11" s="64"/>
      <c r="M11" s="150">
        <v>18561323</v>
      </c>
      <c r="N11" s="151"/>
      <c r="O11" s="150">
        <f>M11*E11</f>
        <v>18561323</v>
      </c>
      <c r="P11" s="151"/>
      <c r="Q11" s="30"/>
      <c r="R11" s="31"/>
      <c r="S11" s="32"/>
      <c r="T11" s="33"/>
    </row>
    <row r="12" spans="1:20" s="20" customFormat="1" ht="15">
      <c r="A12" s="5">
        <v>4</v>
      </c>
      <c r="B12" s="6" t="s">
        <v>13</v>
      </c>
      <c r="C12" s="49">
        <f>15840000/118*100</f>
        <v>13423728.813559324</v>
      </c>
      <c r="D12" s="205"/>
      <c r="E12" s="7">
        <v>1</v>
      </c>
      <c r="F12" s="7"/>
      <c r="G12" s="175"/>
      <c r="H12" s="176"/>
      <c r="I12" s="177"/>
      <c r="J12" s="178"/>
      <c r="K12" s="63"/>
      <c r="L12" s="63"/>
      <c r="M12" s="179">
        <v>20325884</v>
      </c>
      <c r="N12" s="180"/>
      <c r="O12" s="181">
        <f>M12*E12</f>
        <v>20325884</v>
      </c>
      <c r="P12" s="182"/>
      <c r="Q12" s="175"/>
      <c r="R12" s="176"/>
      <c r="S12" s="177"/>
      <c r="T12" s="178"/>
    </row>
    <row r="13" spans="1:20" s="20" customFormat="1" ht="51">
      <c r="A13" s="5">
        <v>5</v>
      </c>
      <c r="B13" s="8" t="s">
        <v>14</v>
      </c>
      <c r="C13" s="45"/>
      <c r="D13" s="205"/>
      <c r="E13" s="8"/>
      <c r="F13" s="8">
        <v>1</v>
      </c>
      <c r="G13" s="175"/>
      <c r="H13" s="176"/>
      <c r="I13" s="177"/>
      <c r="J13" s="178"/>
      <c r="K13" s="63"/>
      <c r="L13" s="63"/>
      <c r="M13" s="179">
        <v>13924984.75</v>
      </c>
      <c r="N13" s="180"/>
      <c r="O13" s="181">
        <f>M13*F13</f>
        <v>13924984.75</v>
      </c>
      <c r="P13" s="182"/>
      <c r="Q13" s="175"/>
      <c r="R13" s="176"/>
      <c r="S13" s="177"/>
      <c r="T13" s="178"/>
    </row>
    <row r="14" spans="1:20" s="20" customFormat="1" ht="38.25">
      <c r="A14" s="5">
        <v>6</v>
      </c>
      <c r="B14" s="6" t="s">
        <v>15</v>
      </c>
      <c r="C14" s="49">
        <f>4360000/118*100</f>
        <v>3694915.254237288</v>
      </c>
      <c r="D14" s="205"/>
      <c r="E14" s="6"/>
      <c r="F14" s="6">
        <v>1</v>
      </c>
      <c r="G14" s="175"/>
      <c r="H14" s="176"/>
      <c r="I14" s="177"/>
      <c r="J14" s="178"/>
      <c r="K14" s="63"/>
      <c r="L14" s="63"/>
      <c r="M14" s="179">
        <v>9569326.27</v>
      </c>
      <c r="N14" s="180"/>
      <c r="O14" s="181">
        <f>M14*F14</f>
        <v>9569326.27</v>
      </c>
      <c r="P14" s="182"/>
      <c r="Q14" s="175"/>
      <c r="R14" s="176"/>
      <c r="S14" s="177"/>
      <c r="T14" s="178"/>
    </row>
    <row r="15" spans="1:20" s="20" customFormat="1" ht="38.25">
      <c r="A15" s="5">
        <v>7</v>
      </c>
      <c r="B15" s="6" t="s">
        <v>16</v>
      </c>
      <c r="C15" s="45"/>
      <c r="D15" s="205"/>
      <c r="E15" s="6"/>
      <c r="F15" s="6">
        <v>1</v>
      </c>
      <c r="G15" s="175"/>
      <c r="H15" s="176"/>
      <c r="I15" s="177"/>
      <c r="J15" s="178"/>
      <c r="K15" s="63"/>
      <c r="L15" s="63"/>
      <c r="M15" s="183" t="s">
        <v>47</v>
      </c>
      <c r="N15" s="180"/>
      <c r="O15" s="184" t="s">
        <v>47</v>
      </c>
      <c r="P15" s="182"/>
      <c r="Q15" s="175"/>
      <c r="R15" s="176"/>
      <c r="S15" s="177"/>
      <c r="T15" s="178"/>
    </row>
    <row r="16" spans="1:20" s="20" customFormat="1" ht="25.5">
      <c r="A16" s="5">
        <v>8</v>
      </c>
      <c r="B16" s="9" t="s">
        <v>17</v>
      </c>
      <c r="C16" s="46"/>
      <c r="D16" s="205"/>
      <c r="E16" s="9"/>
      <c r="F16" s="6">
        <v>1</v>
      </c>
      <c r="G16" s="175"/>
      <c r="H16" s="176"/>
      <c r="I16" s="177"/>
      <c r="J16" s="178"/>
      <c r="K16" s="63"/>
      <c r="L16" s="63"/>
      <c r="M16" s="179">
        <v>2261000</v>
      </c>
      <c r="N16" s="180"/>
      <c r="O16" s="181">
        <f>M16*F16</f>
        <v>2261000</v>
      </c>
      <c r="P16" s="182"/>
      <c r="Q16" s="175"/>
      <c r="R16" s="176"/>
      <c r="S16" s="177"/>
      <c r="T16" s="178"/>
    </row>
    <row r="17" spans="1:20" s="20" customFormat="1" ht="25.5">
      <c r="A17" s="5">
        <v>9</v>
      </c>
      <c r="B17" s="9" t="s">
        <v>24</v>
      </c>
      <c r="C17" s="50">
        <f>10248.04</f>
        <v>10248.04</v>
      </c>
      <c r="D17" s="205"/>
      <c r="E17" s="9">
        <v>3100</v>
      </c>
      <c r="F17" s="9"/>
      <c r="G17" s="175"/>
      <c r="H17" s="176"/>
      <c r="I17" s="177"/>
      <c r="J17" s="178"/>
      <c r="K17" s="63"/>
      <c r="L17" s="63"/>
      <c r="M17" s="179">
        <v>21098.63</v>
      </c>
      <c r="N17" s="180"/>
      <c r="O17" s="152">
        <f>M17*E17</f>
        <v>65405753</v>
      </c>
      <c r="P17" s="153"/>
      <c r="Q17" s="175"/>
      <c r="R17" s="176"/>
      <c r="S17" s="177"/>
      <c r="T17" s="178"/>
    </row>
    <row r="18" spans="1:20" s="20" customFormat="1" ht="25.5">
      <c r="A18" s="5">
        <v>10</v>
      </c>
      <c r="B18" s="9" t="s">
        <v>25</v>
      </c>
      <c r="C18" s="46"/>
      <c r="D18" s="205"/>
      <c r="E18" s="9"/>
      <c r="F18" s="9">
        <v>3650</v>
      </c>
      <c r="G18" s="175"/>
      <c r="H18" s="176"/>
      <c r="I18" s="177"/>
      <c r="J18" s="178"/>
      <c r="K18" s="63"/>
      <c r="L18" s="63"/>
      <c r="M18" s="179">
        <v>35027</v>
      </c>
      <c r="N18" s="180"/>
      <c r="O18" s="152">
        <f>M18*F18</f>
        <v>127848550</v>
      </c>
      <c r="P18" s="153"/>
      <c r="Q18" s="175"/>
      <c r="R18" s="176"/>
      <c r="S18" s="177"/>
      <c r="T18" s="178"/>
    </row>
    <row r="19" spans="1:20" ht="25.5">
      <c r="A19" s="5">
        <v>11</v>
      </c>
      <c r="B19" s="9" t="s">
        <v>26</v>
      </c>
      <c r="C19" s="46"/>
      <c r="D19" s="205"/>
      <c r="E19" s="9">
        <v>70</v>
      </c>
      <c r="F19" s="9"/>
      <c r="G19" s="175"/>
      <c r="H19" s="176"/>
      <c r="I19" s="177"/>
      <c r="J19" s="178"/>
      <c r="K19" s="63"/>
      <c r="L19" s="63"/>
      <c r="M19" s="179">
        <v>26656</v>
      </c>
      <c r="N19" s="180"/>
      <c r="O19" s="181">
        <f>M19*E19</f>
        <v>1865920</v>
      </c>
      <c r="P19" s="182"/>
      <c r="Q19" s="175"/>
      <c r="R19" s="176"/>
      <c r="S19" s="177"/>
      <c r="T19" s="178"/>
    </row>
    <row r="20" spans="1:20" ht="25.5">
      <c r="A20" s="5">
        <v>12</v>
      </c>
      <c r="B20" s="9" t="s">
        <v>49</v>
      </c>
      <c r="C20" s="46"/>
      <c r="D20" s="205"/>
      <c r="E20" s="35">
        <v>10</v>
      </c>
      <c r="F20" s="9"/>
      <c r="G20" s="175"/>
      <c r="H20" s="176"/>
      <c r="I20" s="177"/>
      <c r="J20" s="178"/>
      <c r="K20" s="63"/>
      <c r="L20" s="63"/>
      <c r="M20" s="152">
        <v>382313.37</v>
      </c>
      <c r="N20" s="153"/>
      <c r="O20" s="152">
        <f>M20*E20</f>
        <v>3823133.7</v>
      </c>
      <c r="P20" s="153"/>
      <c r="Q20" s="175"/>
      <c r="R20" s="176"/>
      <c r="S20" s="177"/>
      <c r="T20" s="178"/>
    </row>
    <row r="21" spans="1:20" ht="25.5">
      <c r="A21" s="41" t="s">
        <v>48</v>
      </c>
      <c r="B21" s="42" t="s">
        <v>62</v>
      </c>
      <c r="C21" s="46"/>
      <c r="D21" s="205"/>
      <c r="E21" s="35"/>
      <c r="F21" s="9">
        <v>10</v>
      </c>
      <c r="G21" s="195"/>
      <c r="H21" s="196"/>
      <c r="I21" s="195"/>
      <c r="J21" s="196"/>
      <c r="K21" s="65"/>
      <c r="L21" s="65"/>
      <c r="M21" s="150">
        <v>546448</v>
      </c>
      <c r="N21" s="151"/>
      <c r="O21" s="152">
        <f>M21*F21</f>
        <v>5464480</v>
      </c>
      <c r="P21" s="153"/>
      <c r="Q21" s="30"/>
      <c r="R21" s="31"/>
      <c r="S21" s="32"/>
      <c r="T21" s="33"/>
    </row>
    <row r="22" spans="1:20" ht="25.5">
      <c r="A22" s="14">
        <v>13</v>
      </c>
      <c r="B22" s="15" t="s">
        <v>51</v>
      </c>
      <c r="C22" s="46"/>
      <c r="D22" s="205"/>
      <c r="E22" s="15"/>
      <c r="F22" s="15"/>
      <c r="G22" s="132"/>
      <c r="H22" s="133"/>
      <c r="I22" s="134"/>
      <c r="J22" s="135"/>
      <c r="K22" s="66"/>
      <c r="L22" s="66"/>
      <c r="M22" s="136">
        <v>858027</v>
      </c>
      <c r="N22" s="137"/>
      <c r="O22" s="140"/>
      <c r="P22" s="141"/>
      <c r="Q22" s="132"/>
      <c r="R22" s="133"/>
      <c r="S22" s="134"/>
      <c r="T22" s="135"/>
    </row>
    <row r="23" spans="1:20" ht="25.5">
      <c r="A23" s="41" t="s">
        <v>50</v>
      </c>
      <c r="B23" s="42" t="s">
        <v>63</v>
      </c>
      <c r="C23" s="46"/>
      <c r="D23" s="205"/>
      <c r="E23" s="16"/>
      <c r="F23" s="15"/>
      <c r="G23" s="26"/>
      <c r="H23" s="27"/>
      <c r="I23" s="28"/>
      <c r="J23" s="29"/>
      <c r="K23" s="66"/>
      <c r="L23" s="66"/>
      <c r="M23" s="130">
        <v>1055810</v>
      </c>
      <c r="N23" s="131"/>
      <c r="O23" s="140"/>
      <c r="P23" s="141"/>
      <c r="Q23" s="26"/>
      <c r="R23" s="27"/>
      <c r="S23" s="28"/>
      <c r="T23" s="29"/>
    </row>
    <row r="24" spans="1:20" ht="25.5">
      <c r="A24" s="14">
        <v>14</v>
      </c>
      <c r="B24" s="16" t="s">
        <v>27</v>
      </c>
      <c r="C24" s="46"/>
      <c r="D24" s="205"/>
      <c r="E24" s="16"/>
      <c r="F24" s="15"/>
      <c r="G24" s="132"/>
      <c r="H24" s="133"/>
      <c r="I24" s="134"/>
      <c r="J24" s="135"/>
      <c r="K24" s="66"/>
      <c r="L24" s="66"/>
      <c r="M24" s="130">
        <v>299123.75</v>
      </c>
      <c r="N24" s="131"/>
      <c r="O24" s="140"/>
      <c r="P24" s="141"/>
      <c r="Q24" s="132"/>
      <c r="R24" s="133"/>
      <c r="S24" s="134"/>
      <c r="T24" s="135"/>
    </row>
    <row r="25" spans="1:20" ht="26.25">
      <c r="A25" s="14">
        <v>15</v>
      </c>
      <c r="B25" s="17" t="s">
        <v>53</v>
      </c>
      <c r="C25" s="47"/>
      <c r="D25" s="205"/>
      <c r="E25" s="19"/>
      <c r="F25" s="15"/>
      <c r="G25" s="132"/>
      <c r="H25" s="133"/>
      <c r="I25" s="134"/>
      <c r="J25" s="135"/>
      <c r="K25" s="66"/>
      <c r="L25" s="66"/>
      <c r="M25" s="130">
        <v>334151</v>
      </c>
      <c r="N25" s="131"/>
      <c r="O25" s="140"/>
      <c r="P25" s="141"/>
      <c r="Q25" s="132"/>
      <c r="R25" s="133"/>
      <c r="S25" s="134"/>
      <c r="T25" s="135"/>
    </row>
    <row r="26" spans="1:20" ht="26.25">
      <c r="A26" s="41" t="s">
        <v>52</v>
      </c>
      <c r="B26" s="43" t="s">
        <v>64</v>
      </c>
      <c r="C26" s="46"/>
      <c r="D26" s="205"/>
      <c r="E26" s="19"/>
      <c r="F26" s="15"/>
      <c r="G26" s="26"/>
      <c r="H26" s="27"/>
      <c r="I26" s="28"/>
      <c r="J26" s="29"/>
      <c r="K26" s="66"/>
      <c r="L26" s="66"/>
      <c r="M26" s="130">
        <v>382407</v>
      </c>
      <c r="N26" s="131"/>
      <c r="O26" s="140"/>
      <c r="P26" s="141"/>
      <c r="Q26" s="26"/>
      <c r="R26" s="27"/>
      <c r="S26" s="28"/>
      <c r="T26" s="29"/>
    </row>
    <row r="27" spans="1:20" ht="26.25">
      <c r="A27" s="14">
        <v>16</v>
      </c>
      <c r="B27" s="17" t="s">
        <v>55</v>
      </c>
      <c r="C27" s="47"/>
      <c r="D27" s="205"/>
      <c r="E27" s="19"/>
      <c r="F27" s="15"/>
      <c r="G27" s="132"/>
      <c r="H27" s="133"/>
      <c r="I27" s="134"/>
      <c r="J27" s="135"/>
      <c r="K27" s="66"/>
      <c r="L27" s="66"/>
      <c r="M27" s="130">
        <v>5950</v>
      </c>
      <c r="N27" s="131"/>
      <c r="O27" s="140"/>
      <c r="P27" s="141"/>
      <c r="Q27" s="132"/>
      <c r="R27" s="133"/>
      <c r="S27" s="134"/>
      <c r="T27" s="135"/>
    </row>
    <row r="28" spans="1:20" ht="26.25">
      <c r="A28" s="41" t="s">
        <v>54</v>
      </c>
      <c r="B28" s="43" t="s">
        <v>65</v>
      </c>
      <c r="C28" s="46"/>
      <c r="D28" s="205"/>
      <c r="E28" s="19"/>
      <c r="F28" s="15"/>
      <c r="G28" s="26"/>
      <c r="H28" s="27"/>
      <c r="I28" s="28"/>
      <c r="J28" s="29"/>
      <c r="K28" s="66"/>
      <c r="L28" s="66"/>
      <c r="M28" s="130">
        <v>299123.75</v>
      </c>
      <c r="N28" s="131"/>
      <c r="O28" s="140"/>
      <c r="P28" s="141"/>
      <c r="Q28" s="26"/>
      <c r="R28" s="27"/>
      <c r="S28" s="28"/>
      <c r="T28" s="29"/>
    </row>
    <row r="29" spans="1:20" ht="25.5">
      <c r="A29" s="14">
        <v>17</v>
      </c>
      <c r="B29" s="18" t="s">
        <v>57</v>
      </c>
      <c r="C29" s="46"/>
      <c r="D29" s="205"/>
      <c r="E29" s="15"/>
      <c r="F29" s="15"/>
      <c r="G29" s="132"/>
      <c r="H29" s="133"/>
      <c r="I29" s="134"/>
      <c r="J29" s="135"/>
      <c r="K29" s="66"/>
      <c r="L29" s="66"/>
      <c r="M29" s="130">
        <v>858027</v>
      </c>
      <c r="N29" s="131"/>
      <c r="O29" s="140"/>
      <c r="P29" s="141"/>
      <c r="Q29" s="132"/>
      <c r="R29" s="133"/>
      <c r="S29" s="134"/>
      <c r="T29" s="135"/>
    </row>
    <row r="30" spans="1:20" ht="25.5">
      <c r="A30" s="41" t="s">
        <v>56</v>
      </c>
      <c r="B30" s="44" t="s">
        <v>66</v>
      </c>
      <c r="C30" s="46"/>
      <c r="D30" s="205"/>
      <c r="E30" s="15"/>
      <c r="F30" s="15"/>
      <c r="G30" s="26"/>
      <c r="H30" s="27"/>
      <c r="I30" s="28"/>
      <c r="J30" s="29"/>
      <c r="K30" s="66"/>
      <c r="L30" s="66"/>
      <c r="M30" s="130">
        <v>1055810</v>
      </c>
      <c r="N30" s="131"/>
      <c r="O30" s="140"/>
      <c r="P30" s="141"/>
      <c r="Q30" s="26"/>
      <c r="R30" s="27"/>
      <c r="S30" s="28"/>
      <c r="T30" s="29"/>
    </row>
    <row r="31" spans="1:20" ht="25.5">
      <c r="A31" s="14">
        <v>18</v>
      </c>
      <c r="B31" s="18" t="s">
        <v>58</v>
      </c>
      <c r="C31" s="46"/>
      <c r="D31" s="205"/>
      <c r="E31" s="15"/>
      <c r="F31" s="15"/>
      <c r="G31" s="132"/>
      <c r="H31" s="133"/>
      <c r="I31" s="134"/>
      <c r="J31" s="135"/>
      <c r="K31" s="66"/>
      <c r="L31" s="66"/>
      <c r="M31" s="130">
        <v>334151</v>
      </c>
      <c r="N31" s="131"/>
      <c r="O31" s="140"/>
      <c r="P31" s="141"/>
      <c r="Q31" s="132"/>
      <c r="R31" s="133"/>
      <c r="S31" s="134"/>
      <c r="T31" s="135"/>
    </row>
    <row r="32" spans="1:20" ht="25.5">
      <c r="A32" s="41" t="s">
        <v>59</v>
      </c>
      <c r="B32" s="44" t="s">
        <v>67</v>
      </c>
      <c r="C32" s="46"/>
      <c r="D32" s="205"/>
      <c r="E32" s="15"/>
      <c r="F32" s="15"/>
      <c r="G32" s="26"/>
      <c r="H32" s="27"/>
      <c r="I32" s="28"/>
      <c r="J32" s="29"/>
      <c r="K32" s="66"/>
      <c r="L32" s="66"/>
      <c r="M32" s="130">
        <v>382407</v>
      </c>
      <c r="N32" s="131"/>
      <c r="O32" s="36"/>
      <c r="P32" s="37"/>
      <c r="Q32" s="26"/>
      <c r="R32" s="27"/>
      <c r="S32" s="28"/>
      <c r="T32" s="29"/>
    </row>
    <row r="33" spans="1:20" ht="15">
      <c r="A33" s="14">
        <v>19</v>
      </c>
      <c r="B33" s="17" t="s">
        <v>61</v>
      </c>
      <c r="C33" s="47"/>
      <c r="D33" s="205"/>
      <c r="E33" s="19"/>
      <c r="F33" s="15"/>
      <c r="G33" s="132"/>
      <c r="H33" s="133"/>
      <c r="I33" s="134"/>
      <c r="J33" s="135"/>
      <c r="K33" s="66"/>
      <c r="L33" s="66"/>
      <c r="M33" s="130">
        <v>1089143</v>
      </c>
      <c r="N33" s="131"/>
      <c r="O33" s="140"/>
      <c r="P33" s="141"/>
      <c r="Q33" s="132"/>
      <c r="R33" s="133"/>
      <c r="S33" s="134"/>
      <c r="T33" s="135"/>
    </row>
    <row r="34" spans="1:20" ht="25.5">
      <c r="A34" s="41" t="s">
        <v>60</v>
      </c>
      <c r="B34" s="48" t="s">
        <v>68</v>
      </c>
      <c r="C34" s="46"/>
      <c r="D34" s="205"/>
      <c r="E34" s="19"/>
      <c r="F34" s="15"/>
      <c r="G34" s="26"/>
      <c r="H34" s="27"/>
      <c r="I34" s="28"/>
      <c r="J34" s="29"/>
      <c r="K34" s="66"/>
      <c r="L34" s="66"/>
      <c r="M34" s="130">
        <v>1228167</v>
      </c>
      <c r="N34" s="131"/>
      <c r="O34" s="140"/>
      <c r="P34" s="141"/>
      <c r="Q34" s="26"/>
      <c r="R34" s="27"/>
      <c r="S34" s="28"/>
      <c r="T34" s="29"/>
    </row>
    <row r="35" spans="1:20" ht="26.25">
      <c r="A35" s="14">
        <v>20</v>
      </c>
      <c r="B35" s="17" t="s">
        <v>28</v>
      </c>
      <c r="C35" s="52">
        <v>30948.91</v>
      </c>
      <c r="D35" s="205"/>
      <c r="E35" s="128">
        <v>125</v>
      </c>
      <c r="F35" s="129"/>
      <c r="G35" s="26"/>
      <c r="H35" s="27"/>
      <c r="I35" s="28"/>
      <c r="J35" s="29"/>
      <c r="K35" s="66"/>
      <c r="L35" s="66"/>
      <c r="M35" s="136">
        <v>299123.75</v>
      </c>
      <c r="N35" s="137"/>
      <c r="O35" s="138">
        <f>M35*E35</f>
        <v>37390468.75</v>
      </c>
      <c r="P35" s="139"/>
      <c r="Q35" s="26"/>
      <c r="R35" s="27"/>
      <c r="S35" s="28"/>
      <c r="T35" s="29"/>
    </row>
    <row r="36" spans="1:20" ht="27">
      <c r="A36" s="41">
        <v>21</v>
      </c>
      <c r="B36" s="43" t="s">
        <v>69</v>
      </c>
      <c r="C36" s="46"/>
      <c r="D36" s="206"/>
      <c r="E36" s="128">
        <v>182</v>
      </c>
      <c r="F36" s="129"/>
      <c r="G36" s="132"/>
      <c r="H36" s="133"/>
      <c r="I36" s="134"/>
      <c r="J36" s="135"/>
      <c r="K36" s="66"/>
      <c r="L36" s="66"/>
      <c r="M36" s="136">
        <v>5950</v>
      </c>
      <c r="N36" s="137"/>
      <c r="O36" s="140">
        <f>M36*E36</f>
        <v>1082900</v>
      </c>
      <c r="P36" s="141"/>
      <c r="Q36" s="132"/>
      <c r="R36" s="133"/>
      <c r="S36" s="134"/>
      <c r="T36" s="135"/>
    </row>
    <row r="37" spans="1:20" ht="15">
      <c r="A37" s="10" t="s">
        <v>18</v>
      </c>
      <c r="B37" s="11"/>
      <c r="C37" s="11"/>
      <c r="D37" s="11"/>
      <c r="E37" s="11"/>
      <c r="F37" s="11"/>
      <c r="G37" s="167"/>
      <c r="H37" s="168"/>
      <c r="I37" s="169"/>
      <c r="J37" s="170"/>
      <c r="K37" s="67"/>
      <c r="L37" s="67"/>
      <c r="M37" s="171"/>
      <c r="N37" s="172"/>
      <c r="O37" s="173">
        <f>SUM(O8:P36)</f>
        <v>376012976.46999997</v>
      </c>
      <c r="P37" s="174"/>
      <c r="Q37" s="167"/>
      <c r="R37" s="168"/>
      <c r="S37" s="169"/>
      <c r="T37" s="170"/>
    </row>
    <row r="38" spans="1:20" ht="15">
      <c r="A38" s="12" t="s">
        <v>19</v>
      </c>
      <c r="B38" s="11"/>
      <c r="C38" s="11"/>
      <c r="D38" s="11"/>
      <c r="E38" s="11"/>
      <c r="F38" s="11"/>
      <c r="G38" s="167"/>
      <c r="H38" s="168"/>
      <c r="I38" s="169"/>
      <c r="J38" s="170"/>
      <c r="K38" s="67"/>
      <c r="L38" s="67"/>
      <c r="M38" s="171"/>
      <c r="N38" s="172"/>
      <c r="O38" s="173">
        <f>O37*0.18</f>
        <v>67682335.7646</v>
      </c>
      <c r="P38" s="174"/>
      <c r="Q38" s="167"/>
      <c r="R38" s="168"/>
      <c r="S38" s="169"/>
      <c r="T38" s="170"/>
    </row>
    <row r="39" spans="1:20" ht="15">
      <c r="A39" s="10" t="s">
        <v>20</v>
      </c>
      <c r="B39" s="13"/>
      <c r="C39" s="13"/>
      <c r="D39" s="13"/>
      <c r="E39" s="13"/>
      <c r="F39" s="13"/>
      <c r="G39" s="167"/>
      <c r="H39" s="168"/>
      <c r="I39" s="169"/>
      <c r="J39" s="170"/>
      <c r="K39" s="67"/>
      <c r="L39" s="67"/>
      <c r="M39" s="171"/>
      <c r="N39" s="172"/>
      <c r="O39" s="173">
        <f>O37+O38</f>
        <v>443695312.23459995</v>
      </c>
      <c r="P39" s="174"/>
      <c r="Q39" s="167"/>
      <c r="R39" s="168"/>
      <c r="S39" s="169"/>
      <c r="T39" s="170"/>
    </row>
    <row r="40" spans="1:45" s="2" customFormat="1" ht="43.5" customHeight="1">
      <c r="A40" s="142" t="s">
        <v>34</v>
      </c>
      <c r="B40" s="143"/>
      <c r="C40" s="143"/>
      <c r="D40" s="143"/>
      <c r="E40" s="143"/>
      <c r="F40" s="144"/>
      <c r="G40" s="164" t="s">
        <v>3</v>
      </c>
      <c r="H40" s="165"/>
      <c r="I40" s="165"/>
      <c r="J40" s="166"/>
      <c r="K40" s="58"/>
      <c r="L40" s="58"/>
      <c r="M40" s="164" t="s">
        <v>3</v>
      </c>
      <c r="N40" s="165"/>
      <c r="O40" s="165"/>
      <c r="P40" s="166"/>
      <c r="Q40" s="164" t="s">
        <v>3</v>
      </c>
      <c r="R40" s="165"/>
      <c r="S40" s="165"/>
      <c r="T40" s="166"/>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1:45" s="2" customFormat="1" ht="75.75" customHeight="1">
      <c r="A41" s="142" t="s">
        <v>30</v>
      </c>
      <c r="B41" s="143"/>
      <c r="C41" s="143"/>
      <c r="D41" s="143"/>
      <c r="E41" s="143"/>
      <c r="F41" s="144"/>
      <c r="G41" s="154" t="s">
        <v>35</v>
      </c>
      <c r="H41" s="155"/>
      <c r="I41" s="155"/>
      <c r="J41" s="156"/>
      <c r="K41" s="59"/>
      <c r="L41" s="59"/>
      <c r="M41" s="157" t="s">
        <v>40</v>
      </c>
      <c r="N41" s="158"/>
      <c r="O41" s="158"/>
      <c r="P41" s="159"/>
      <c r="Q41" s="157" t="s">
        <v>32</v>
      </c>
      <c r="R41" s="158"/>
      <c r="S41" s="158"/>
      <c r="T41" s="159"/>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row>
    <row r="42" spans="1:45" s="2" customFormat="1" ht="30.75" customHeight="1">
      <c r="A42" s="142" t="s">
        <v>38</v>
      </c>
      <c r="B42" s="143"/>
      <c r="C42" s="143"/>
      <c r="D42" s="143"/>
      <c r="E42" s="143"/>
      <c r="F42" s="144"/>
      <c r="G42" s="154" t="s">
        <v>5</v>
      </c>
      <c r="H42" s="155"/>
      <c r="I42" s="155"/>
      <c r="J42" s="156"/>
      <c r="K42" s="59"/>
      <c r="L42" s="59"/>
      <c r="M42" s="157" t="s">
        <v>39</v>
      </c>
      <c r="N42" s="158"/>
      <c r="O42" s="158"/>
      <c r="P42" s="159"/>
      <c r="Q42" s="154" t="s">
        <v>5</v>
      </c>
      <c r="R42" s="155"/>
      <c r="S42" s="155"/>
      <c r="T42" s="156"/>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row>
    <row r="43" spans="1:45" s="2" customFormat="1" ht="48" customHeight="1">
      <c r="A43" s="142" t="s">
        <v>33</v>
      </c>
      <c r="B43" s="143"/>
      <c r="C43" s="143"/>
      <c r="D43" s="143"/>
      <c r="E43" s="143"/>
      <c r="F43" s="144"/>
      <c r="G43" s="160" t="s">
        <v>31</v>
      </c>
      <c r="H43" s="161"/>
      <c r="I43" s="161"/>
      <c r="J43" s="162"/>
      <c r="K43" s="57"/>
      <c r="L43" s="57"/>
      <c r="M43" s="163" t="s">
        <v>0</v>
      </c>
      <c r="N43" s="163"/>
      <c r="O43" s="163"/>
      <c r="P43" s="163"/>
      <c r="Q43" s="160" t="s">
        <v>31</v>
      </c>
      <c r="R43" s="161"/>
      <c r="S43" s="161"/>
      <c r="T43" s="162"/>
      <c r="U43" s="20"/>
      <c r="V43" s="20"/>
      <c r="W43" s="20"/>
      <c r="X43" s="20"/>
      <c r="Y43" s="20"/>
      <c r="Z43" s="20"/>
      <c r="AA43" s="20"/>
      <c r="AB43" s="22"/>
      <c r="AC43" s="22"/>
      <c r="AD43" s="22"/>
      <c r="AE43" s="22"/>
      <c r="AF43" s="22"/>
      <c r="AG43" s="22"/>
      <c r="AH43" s="22"/>
      <c r="AI43" s="22"/>
      <c r="AJ43" s="22"/>
      <c r="AK43" s="22"/>
      <c r="AL43" s="22"/>
      <c r="AM43" s="22"/>
      <c r="AN43" s="22"/>
      <c r="AO43" s="22"/>
      <c r="AP43" s="22"/>
      <c r="AQ43" s="22"/>
      <c r="AR43" s="22"/>
      <c r="AS43" s="22"/>
    </row>
    <row r="44" spans="1:45" s="2" customFormat="1" ht="35.25" customHeight="1">
      <c r="A44" s="142" t="s">
        <v>2</v>
      </c>
      <c r="B44" s="143"/>
      <c r="C44" s="143"/>
      <c r="D44" s="143"/>
      <c r="E44" s="143"/>
      <c r="F44" s="144"/>
      <c r="G44" s="145" t="s">
        <v>1</v>
      </c>
      <c r="H44" s="146"/>
      <c r="I44" s="146"/>
      <c r="J44" s="147"/>
      <c r="K44" s="60"/>
      <c r="L44" s="60"/>
      <c r="M44" s="148" t="s">
        <v>1</v>
      </c>
      <c r="N44" s="148"/>
      <c r="O44" s="148"/>
      <c r="P44" s="148"/>
      <c r="Q44" s="145" t="s">
        <v>1</v>
      </c>
      <c r="R44" s="146"/>
      <c r="S44" s="146"/>
      <c r="T44" s="147"/>
      <c r="U44" s="20"/>
      <c r="V44" s="20"/>
      <c r="W44" s="20"/>
      <c r="X44" s="20"/>
      <c r="Y44" s="20"/>
      <c r="Z44" s="20"/>
      <c r="AA44" s="20"/>
      <c r="AB44" s="22"/>
      <c r="AC44" s="22"/>
      <c r="AD44" s="22"/>
      <c r="AE44" s="22"/>
      <c r="AF44" s="22"/>
      <c r="AG44" s="22"/>
      <c r="AH44" s="22"/>
      <c r="AI44" s="22"/>
      <c r="AJ44" s="22"/>
      <c r="AK44" s="22"/>
      <c r="AL44" s="22"/>
      <c r="AM44" s="22"/>
      <c r="AN44" s="22"/>
      <c r="AO44" s="22"/>
      <c r="AP44" s="22"/>
      <c r="AQ44" s="22"/>
      <c r="AR44" s="22"/>
      <c r="AS44" s="22"/>
    </row>
    <row r="45" spans="1:20" ht="23.25" customHeight="1">
      <c r="A45" s="149" t="s">
        <v>4</v>
      </c>
      <c r="B45" s="149"/>
      <c r="C45" s="149"/>
      <c r="D45" s="149"/>
      <c r="E45" s="149"/>
      <c r="F45" s="149"/>
      <c r="G45" s="149"/>
      <c r="H45" s="149"/>
      <c r="I45" s="149"/>
      <c r="J45" s="149"/>
      <c r="K45" s="149"/>
      <c r="L45" s="149"/>
      <c r="M45" s="149"/>
      <c r="N45" s="149"/>
      <c r="O45" s="149"/>
      <c r="P45" s="149"/>
      <c r="Q45" s="149"/>
      <c r="R45" s="149"/>
      <c r="S45" s="149"/>
      <c r="T45" s="149"/>
    </row>
    <row r="46" spans="21:45" s="23" customFormat="1" ht="15">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21:45" s="23" customFormat="1" ht="15">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21:45" s="23" customFormat="1" ht="15">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row>
    <row r="49" spans="21:45" s="23" customFormat="1" ht="15">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21:45" s="23" customFormat="1" ht="15">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21:45" s="23" customFormat="1" ht="15">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row>
    <row r="52" spans="21:45" s="23" customFormat="1" ht="15">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21:45" s="23" customFormat="1" ht="15">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21:45" s="23" customFormat="1" ht="15">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21:45" s="23" customFormat="1" ht="15">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row>
    <row r="56" spans="21:45" s="23" customFormat="1" ht="15">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21:45" s="23" customFormat="1" ht="15">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row>
    <row r="58" spans="21:45" s="23" customFormat="1" ht="15">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21:45" s="23" customFormat="1" ht="15">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21:45" s="23" customFormat="1" ht="15">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21:45" s="23" customFormat="1" ht="15">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21:45" s="23" customFormat="1" ht="15">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row>
    <row r="63" spans="21:45" s="23" customFormat="1" ht="15">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21:45" s="23" customFormat="1" ht="15">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spans="21:45" s="23" customFormat="1" ht="15">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21:45" s="23" customFormat="1" ht="15">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row>
    <row r="67" spans="21:45" s="23" customFormat="1" ht="15">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row>
    <row r="68" spans="21:45" s="23" customFormat="1" ht="15">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row>
    <row r="69" spans="21:45" s="23" customFormat="1" ht="15">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row>
    <row r="70" spans="21:45" s="23" customFormat="1" ht="15">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row>
    <row r="71" spans="21:45" s="23" customFormat="1" ht="15">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row>
    <row r="72" spans="21:45" s="23" customFormat="1" ht="15">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21:45" s="23" customFormat="1" ht="15">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row>
    <row r="74" spans="21:45" s="23" customFormat="1" ht="15">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row>
    <row r="75" spans="21:45" s="23" customFormat="1" ht="15">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row>
    <row r="76" spans="21:45" s="23" customFormat="1" ht="15">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row>
    <row r="77" spans="21:45" s="23" customFormat="1" ht="15">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row>
    <row r="78" spans="21:45" s="23" customFormat="1" ht="15">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row>
    <row r="79" spans="21:45" s="23" customFormat="1" ht="15">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21:45" s="23" customFormat="1" ht="15">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row>
    <row r="81" spans="21:45" s="23" customFormat="1" ht="15">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row>
    <row r="82" spans="21:45" s="23" customFormat="1" ht="15">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row>
    <row r="83" spans="21:45" s="23" customFormat="1" ht="15">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row>
    <row r="84" spans="21:45" s="23" customFormat="1" ht="15">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row>
    <row r="85" spans="21:45" s="23" customFormat="1" ht="15">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21:45" s="23" customFormat="1" ht="15">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row>
    <row r="87" spans="21:45" s="23" customFormat="1" ht="15">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row>
    <row r="88" spans="21:45" s="23" customFormat="1" ht="15">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row>
    <row r="89" spans="21:45" s="23" customFormat="1" ht="15">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row>
    <row r="90" spans="21:45" s="23" customFormat="1" ht="15">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row>
    <row r="91" spans="21:45" s="23" customFormat="1" ht="15">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row>
    <row r="92" spans="21:45" s="23" customFormat="1" ht="15">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row>
    <row r="93" spans="21:45" s="23" customFormat="1" ht="15">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row>
    <row r="94" spans="21:45" s="23" customFormat="1" ht="15">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row>
    <row r="95" spans="21:45" s="23" customFormat="1" ht="15">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row>
    <row r="96" spans="21:45" s="23" customFormat="1" ht="15">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row>
    <row r="97" spans="21:45" s="23" customFormat="1" ht="15">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row>
    <row r="98" spans="21:45" s="23" customFormat="1" ht="15">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row>
    <row r="99" spans="21:45" s="23" customFormat="1" ht="15">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row>
    <row r="100" spans="21:45" s="23" customFormat="1" ht="15">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row>
    <row r="101" spans="21:45" s="23" customFormat="1" ht="15">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row>
    <row r="102" spans="21:45" s="23" customFormat="1" ht="15">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row>
    <row r="103" spans="21:45" s="23" customFormat="1" ht="15">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row>
    <row r="104" spans="21:45" s="23" customFormat="1" ht="15">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row>
    <row r="105" spans="21:45" s="23" customFormat="1" ht="15">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21:45" s="23" customFormat="1" ht="15">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row>
    <row r="107" spans="21:45" s="23" customFormat="1" ht="15">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row>
    <row r="108" spans="21:45" s="23" customFormat="1" ht="15">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row>
    <row r="109" spans="21:45" s="23" customFormat="1" ht="15">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row>
    <row r="110" spans="21:45" s="23" customFormat="1" ht="15">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row>
    <row r="111" spans="21:45" s="23" customFormat="1" ht="15">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row>
    <row r="112" spans="21:45" s="23" customFormat="1" ht="15">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row>
    <row r="113" spans="21:45" s="23" customFormat="1" ht="15">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row>
    <row r="114" spans="21:45" s="23" customFormat="1" ht="15">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row>
    <row r="115" spans="21:45" s="23" customFormat="1" ht="15">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row>
    <row r="116" spans="21:45" s="23" customFormat="1" ht="15">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row>
    <row r="117" spans="21:45" s="23" customFormat="1" ht="15">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21:45" s="23" customFormat="1" ht="15">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row>
    <row r="119" spans="21:45" s="23" customFormat="1" ht="15">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row>
    <row r="120" spans="21:45" s="23" customFormat="1" ht="15">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row>
    <row r="121" spans="21:45" s="23" customFormat="1" ht="15">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row>
    <row r="122" spans="21:45" s="23" customFormat="1" ht="15">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row>
    <row r="123" spans="21:45" s="23" customFormat="1" ht="15">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row>
    <row r="124" spans="21:45" s="23" customFormat="1" ht="15">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row>
    <row r="125" spans="21:45" s="23" customFormat="1" ht="15">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row>
    <row r="126" spans="21:45" s="23" customFormat="1" ht="15">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row>
    <row r="127" spans="21:45" s="23" customFormat="1" ht="15">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row>
    <row r="128" spans="21:45" s="23" customFormat="1" ht="15">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21:45" s="23" customFormat="1" ht="15">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row>
    <row r="130" spans="21:45" s="23" customFormat="1" ht="15">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row>
    <row r="131" spans="21:45" s="23" customFormat="1" ht="15">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21:45" s="23" customFormat="1" ht="15">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row>
    <row r="133" spans="21:45" s="23" customFormat="1" ht="15">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row>
    <row r="134" spans="21:45" s="23" customFormat="1" ht="15">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row>
    <row r="135" spans="21:45" s="23" customFormat="1" ht="15">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row>
    <row r="136" spans="21:45" s="23" customFormat="1" ht="15">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row>
    <row r="137" spans="21:45" s="23" customFormat="1" ht="15">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row>
    <row r="138" spans="21:45" s="23" customFormat="1" ht="15">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row>
    <row r="139" spans="21:45" s="23" customFormat="1" ht="15">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row>
    <row r="140" spans="21:45" s="23" customFormat="1" ht="15">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row>
    <row r="141" spans="21:45" s="23" customFormat="1" ht="15">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row>
    <row r="142" spans="21:45" s="23" customFormat="1" ht="15">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row>
    <row r="143" spans="21:45" s="23" customFormat="1" ht="15">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row>
    <row r="144" spans="21:45" s="23" customFormat="1" ht="15">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row>
    <row r="145" spans="21:45" s="23" customFormat="1" ht="15">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row>
    <row r="146" spans="21:45" s="23" customFormat="1" ht="15">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row>
    <row r="147" spans="21:45" s="23" customFormat="1" ht="15">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row>
    <row r="148" spans="21:45" s="23" customFormat="1" ht="15">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row>
    <row r="149" spans="21:45" s="23" customFormat="1" ht="15">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row>
    <row r="150" spans="21:45" s="23" customFormat="1" ht="15">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row>
    <row r="151" spans="21:45" s="23" customFormat="1" ht="15">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row>
    <row r="152" spans="21:45" s="23" customFormat="1" ht="15">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row>
    <row r="153" spans="21:45" s="23" customFormat="1" ht="15">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row>
    <row r="154" spans="21:45" s="23" customFormat="1" ht="15">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row>
    <row r="155" spans="21:45" s="23" customFormat="1" ht="15">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row>
    <row r="156" spans="21:45" s="23" customFormat="1" ht="15">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row>
    <row r="157" spans="21:45" s="23" customFormat="1" ht="15">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row>
    <row r="158" spans="21:45" s="23" customFormat="1" ht="15">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row>
    <row r="159" spans="21:45" s="23" customFormat="1" ht="15">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row>
    <row r="160" spans="21:45" s="23" customFormat="1" ht="15">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row>
    <row r="161" spans="21:45" s="23" customFormat="1" ht="15">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row>
    <row r="162" spans="21:45" s="23" customFormat="1" ht="15">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row>
    <row r="163" spans="21:45" s="23" customFormat="1" ht="15">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row>
    <row r="164" spans="21:45" s="23" customFormat="1" ht="15">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row>
    <row r="165" spans="21:45" s="23" customFormat="1" ht="15">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row>
    <row r="166" spans="21:45" s="23" customFormat="1" ht="15">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row>
    <row r="167" spans="21:45" s="23" customFormat="1" ht="15">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row>
    <row r="168" spans="21:45" s="23" customFormat="1" ht="15">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row>
    <row r="169" spans="21:45" s="23" customFormat="1" ht="15">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row>
    <row r="170" spans="21:45" s="23" customFormat="1" ht="15">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row>
    <row r="171" spans="21:45" s="23" customFormat="1" ht="15">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row>
    <row r="172" spans="21:45" s="23" customFormat="1" ht="15">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row>
    <row r="173" spans="21:45" s="23" customFormat="1" ht="15">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row>
    <row r="174" spans="21:45" s="23" customFormat="1" ht="15">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row>
    <row r="175" spans="21:45" s="23" customFormat="1" ht="15">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row>
    <row r="176" spans="21:45" s="23" customFormat="1" ht="15">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row>
    <row r="177" spans="21:45" s="23" customFormat="1" ht="15">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row>
    <row r="178" spans="21:45" s="23" customFormat="1" ht="15">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row>
    <row r="179" spans="21:45" s="23" customFormat="1" ht="15">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row>
    <row r="180" spans="21:45" s="23" customFormat="1" ht="15">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row>
    <row r="181" spans="21:45" s="23" customFormat="1" ht="15">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row>
    <row r="182" spans="21:45" s="23" customFormat="1" ht="15">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row>
    <row r="183" spans="21:45" s="23" customFormat="1" ht="15">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row>
    <row r="184" spans="21:45" s="23" customFormat="1" ht="15">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row>
    <row r="185" spans="21:45" s="23" customFormat="1" ht="15">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row>
    <row r="186" spans="21:45" s="23" customFormat="1" ht="15">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row>
    <row r="187" spans="21:45" s="23" customFormat="1" ht="15">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row>
    <row r="188" spans="21:45" s="23" customFormat="1" ht="15">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row>
    <row r="189" spans="21:45" s="23" customFormat="1" ht="15">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row>
    <row r="190" spans="21:45" s="23" customFormat="1" ht="15">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row>
    <row r="191" spans="21:45" s="23" customFormat="1" ht="15">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row>
    <row r="192" spans="21:45" s="23" customFormat="1" ht="15">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row>
    <row r="193" spans="21:45" s="23" customFormat="1" ht="15">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row>
    <row r="194" spans="21:45" s="23" customFormat="1" ht="15">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row>
    <row r="195" spans="21:45" s="23" customFormat="1" ht="15">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row>
    <row r="196" spans="21:45" s="23" customFormat="1" ht="15">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row>
    <row r="197" spans="21:45" s="23" customFormat="1" ht="15">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row>
    <row r="198" spans="21:45" s="23" customFormat="1" ht="15">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row>
    <row r="199" spans="21:45" s="23" customFormat="1" ht="15">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row>
    <row r="200" spans="21:45" s="23" customFormat="1" ht="15">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row>
    <row r="201" spans="21:45" s="23" customFormat="1" ht="15">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row>
    <row r="202" spans="21:45" s="23" customFormat="1" ht="15">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row>
  </sheetData>
  <sheetProtection/>
  <mergeCells count="201">
    <mergeCell ref="G21:H21"/>
    <mergeCell ref="I21:J21"/>
    <mergeCell ref="B2:P2"/>
    <mergeCell ref="B3:P3"/>
    <mergeCell ref="D5:D7"/>
    <mergeCell ref="E5:F5"/>
    <mergeCell ref="M5:P5"/>
    <mergeCell ref="D8:D36"/>
    <mergeCell ref="G8:H8"/>
    <mergeCell ref="G13:H13"/>
    <mergeCell ref="Q5:T5"/>
    <mergeCell ref="G7:H7"/>
    <mergeCell ref="I7:J7"/>
    <mergeCell ref="M7:N7"/>
    <mergeCell ref="O7:P7"/>
    <mergeCell ref="Q7:R7"/>
    <mergeCell ref="S7:T7"/>
    <mergeCell ref="G5:L5"/>
    <mergeCell ref="G6:J6"/>
    <mergeCell ref="K6:L6"/>
    <mergeCell ref="Q8:R8"/>
    <mergeCell ref="G10:H10"/>
    <mergeCell ref="I10:J10"/>
    <mergeCell ref="M10:N10"/>
    <mergeCell ref="O10:P10"/>
    <mergeCell ref="Q10:R10"/>
    <mergeCell ref="S8:T8"/>
    <mergeCell ref="G9:H9"/>
    <mergeCell ref="I9:J9"/>
    <mergeCell ref="M9:N9"/>
    <mergeCell ref="O9:P9"/>
    <mergeCell ref="Q9:R9"/>
    <mergeCell ref="S9:T9"/>
    <mergeCell ref="I8:J8"/>
    <mergeCell ref="M8:N8"/>
    <mergeCell ref="O8:P8"/>
    <mergeCell ref="S10:T10"/>
    <mergeCell ref="G12:H12"/>
    <mergeCell ref="I12:J12"/>
    <mergeCell ref="M12:N12"/>
    <mergeCell ref="O12:P12"/>
    <mergeCell ref="Q12:R12"/>
    <mergeCell ref="S12:T12"/>
    <mergeCell ref="G11:H11"/>
    <mergeCell ref="I11:J11"/>
    <mergeCell ref="I13:J13"/>
    <mergeCell ref="M13:N13"/>
    <mergeCell ref="O13:P13"/>
    <mergeCell ref="Q13:R13"/>
    <mergeCell ref="S13:T13"/>
    <mergeCell ref="G14:H14"/>
    <mergeCell ref="I14:J14"/>
    <mergeCell ref="M14:N14"/>
    <mergeCell ref="O14:P14"/>
    <mergeCell ref="Q14:R14"/>
    <mergeCell ref="S14:T14"/>
    <mergeCell ref="G15:H15"/>
    <mergeCell ref="I15:J15"/>
    <mergeCell ref="M15:N15"/>
    <mergeCell ref="O15:P15"/>
    <mergeCell ref="Q15:R15"/>
    <mergeCell ref="S15:T15"/>
    <mergeCell ref="G16:H16"/>
    <mergeCell ref="I16:J16"/>
    <mergeCell ref="M16:N16"/>
    <mergeCell ref="O16:P16"/>
    <mergeCell ref="Q16:R16"/>
    <mergeCell ref="S16:T16"/>
    <mergeCell ref="G17:H17"/>
    <mergeCell ref="I17:J17"/>
    <mergeCell ref="M17:N17"/>
    <mergeCell ref="O17:P17"/>
    <mergeCell ref="Q17:R17"/>
    <mergeCell ref="S17:T17"/>
    <mergeCell ref="G18:H18"/>
    <mergeCell ref="I18:J18"/>
    <mergeCell ref="M18:N18"/>
    <mergeCell ref="O18:P18"/>
    <mergeCell ref="Q18:R18"/>
    <mergeCell ref="S18:T18"/>
    <mergeCell ref="G19:H19"/>
    <mergeCell ref="I19:J19"/>
    <mergeCell ref="M19:N19"/>
    <mergeCell ref="O19:P19"/>
    <mergeCell ref="Q19:R19"/>
    <mergeCell ref="S19:T19"/>
    <mergeCell ref="G20:H20"/>
    <mergeCell ref="I20:J20"/>
    <mergeCell ref="M20:N20"/>
    <mergeCell ref="O20:P20"/>
    <mergeCell ref="Q20:R20"/>
    <mergeCell ref="S20:T20"/>
    <mergeCell ref="G22:H22"/>
    <mergeCell ref="I22:J22"/>
    <mergeCell ref="M22:N22"/>
    <mergeCell ref="O22:P22"/>
    <mergeCell ref="Q22:R22"/>
    <mergeCell ref="S22:T22"/>
    <mergeCell ref="G24:H24"/>
    <mergeCell ref="I24:J24"/>
    <mergeCell ref="M24:N24"/>
    <mergeCell ref="O24:P24"/>
    <mergeCell ref="Q24:R24"/>
    <mergeCell ref="S24:T24"/>
    <mergeCell ref="G25:H25"/>
    <mergeCell ref="I25:J25"/>
    <mergeCell ref="M25:N25"/>
    <mergeCell ref="O25:P25"/>
    <mergeCell ref="Q25:R25"/>
    <mergeCell ref="S25:T25"/>
    <mergeCell ref="G27:H27"/>
    <mergeCell ref="I27:J27"/>
    <mergeCell ref="M27:N27"/>
    <mergeCell ref="O27:P27"/>
    <mergeCell ref="Q27:R27"/>
    <mergeCell ref="S27:T27"/>
    <mergeCell ref="O31:P31"/>
    <mergeCell ref="Q31:R31"/>
    <mergeCell ref="S31:T31"/>
    <mergeCell ref="G29:H29"/>
    <mergeCell ref="I29:J29"/>
    <mergeCell ref="M29:N29"/>
    <mergeCell ref="O29:P29"/>
    <mergeCell ref="Q29:R29"/>
    <mergeCell ref="S29:T29"/>
    <mergeCell ref="Q36:R36"/>
    <mergeCell ref="S36:T36"/>
    <mergeCell ref="G33:H33"/>
    <mergeCell ref="I33:J33"/>
    <mergeCell ref="M33:N33"/>
    <mergeCell ref="O33:P33"/>
    <mergeCell ref="Q33:R33"/>
    <mergeCell ref="S33:T33"/>
    <mergeCell ref="O34:P34"/>
    <mergeCell ref="G37:H37"/>
    <mergeCell ref="I37:J37"/>
    <mergeCell ref="M37:N37"/>
    <mergeCell ref="O37:P37"/>
    <mergeCell ref="Q37:R37"/>
    <mergeCell ref="S37:T37"/>
    <mergeCell ref="G38:H38"/>
    <mergeCell ref="I38:J38"/>
    <mergeCell ref="M38:N38"/>
    <mergeCell ref="O38:P38"/>
    <mergeCell ref="Q38:R38"/>
    <mergeCell ref="S38:T38"/>
    <mergeCell ref="G39:H39"/>
    <mergeCell ref="I39:J39"/>
    <mergeCell ref="M39:N39"/>
    <mergeCell ref="O39:P39"/>
    <mergeCell ref="Q39:R39"/>
    <mergeCell ref="S39:T39"/>
    <mergeCell ref="A40:F40"/>
    <mergeCell ref="G40:J40"/>
    <mergeCell ref="M40:P40"/>
    <mergeCell ref="Q40:T40"/>
    <mergeCell ref="A41:F41"/>
    <mergeCell ref="G41:J41"/>
    <mergeCell ref="M41:P41"/>
    <mergeCell ref="Q41:T41"/>
    <mergeCell ref="A42:F42"/>
    <mergeCell ref="G42:J42"/>
    <mergeCell ref="M42:P42"/>
    <mergeCell ref="Q42:T42"/>
    <mergeCell ref="A43:F43"/>
    <mergeCell ref="G43:J43"/>
    <mergeCell ref="M43:P43"/>
    <mergeCell ref="Q43:T43"/>
    <mergeCell ref="A44:F44"/>
    <mergeCell ref="G44:J44"/>
    <mergeCell ref="M44:P44"/>
    <mergeCell ref="Q44:T44"/>
    <mergeCell ref="A45:T45"/>
    <mergeCell ref="M11:N11"/>
    <mergeCell ref="O11:P11"/>
    <mergeCell ref="M21:N21"/>
    <mergeCell ref="O21:P21"/>
    <mergeCell ref="M23:N23"/>
    <mergeCell ref="O26:P26"/>
    <mergeCell ref="O23:P23"/>
    <mergeCell ref="M28:N28"/>
    <mergeCell ref="O28:P28"/>
    <mergeCell ref="M30:N30"/>
    <mergeCell ref="O30:P30"/>
    <mergeCell ref="E35:F35"/>
    <mergeCell ref="M35:N35"/>
    <mergeCell ref="O35:P35"/>
    <mergeCell ref="G36:H36"/>
    <mergeCell ref="I36:J36"/>
    <mergeCell ref="M36:N36"/>
    <mergeCell ref="O36:P36"/>
    <mergeCell ref="A5:A7"/>
    <mergeCell ref="B5:B7"/>
    <mergeCell ref="C5:C7"/>
    <mergeCell ref="E36:F36"/>
    <mergeCell ref="M32:N32"/>
    <mergeCell ref="M34:N34"/>
    <mergeCell ref="M26:N26"/>
    <mergeCell ref="G31:H31"/>
    <mergeCell ref="I31:J31"/>
    <mergeCell ref="M31:N31"/>
  </mergeCells>
  <printOptions horizontalCentered="1"/>
  <pageMargins left="0.15748031496062992" right="0.1968503937007874" top="0.3937007874015748" bottom="0.2362204724409449" header="0.31496062992125984" footer="0.15748031496062992"/>
  <pageSetup fitToHeight="1" fitToWidth="1" horizontalDpi="600" verticalDpi="600" orientation="landscape" paperSize="8" scale="68" r:id="rId1"/>
</worksheet>
</file>

<file path=xl/worksheets/sheet2.xml><?xml version="1.0" encoding="utf-8"?>
<worksheet xmlns="http://schemas.openxmlformats.org/spreadsheetml/2006/main" xmlns:r="http://schemas.openxmlformats.org/officeDocument/2006/relationships">
  <sheetPr>
    <pageSetUpPr fitToPage="1"/>
  </sheetPr>
  <dimension ref="A1:F63"/>
  <sheetViews>
    <sheetView showGridLines="0" tabSelected="1" view="pageBreakPreview" zoomScaleSheetLayoutView="100" workbookViewId="0" topLeftCell="A16">
      <selection activeCell="J25" sqref="J25"/>
    </sheetView>
  </sheetViews>
  <sheetFormatPr defaultColWidth="9.140625" defaultRowHeight="15"/>
  <cols>
    <col min="1" max="1" width="7.00390625" style="92" customWidth="1"/>
    <col min="2" max="2" width="71.00390625" style="82" customWidth="1"/>
    <col min="3" max="3" width="12.140625" style="82" customWidth="1"/>
    <col min="4" max="4" width="18.7109375" style="78" customWidth="1"/>
    <col min="5" max="5" width="6.140625" style="80" hidden="1" customWidth="1"/>
    <col min="6" max="6" width="17.57421875" style="94" customWidth="1"/>
    <col min="7" max="16384" width="9.140625" style="78" customWidth="1"/>
  </cols>
  <sheetData>
    <row r="1" spans="1:6" s="73" customFormat="1" ht="15">
      <c r="A1" s="68"/>
      <c r="B1" s="69"/>
      <c r="C1" s="69"/>
      <c r="D1" s="70"/>
      <c r="E1" s="71"/>
      <c r="F1" s="72"/>
    </row>
    <row r="2" spans="1:6" s="73" customFormat="1" ht="15">
      <c r="A2" s="68"/>
      <c r="B2" s="74" t="s">
        <v>74</v>
      </c>
      <c r="C2" s="74"/>
      <c r="D2" s="75"/>
      <c r="E2" s="75" t="s">
        <v>75</v>
      </c>
      <c r="F2" s="75" t="s">
        <v>76</v>
      </c>
    </row>
    <row r="3" spans="1:6" s="73" customFormat="1" ht="15">
      <c r="A3" s="68"/>
      <c r="B3" s="74" t="s">
        <v>77</v>
      </c>
      <c r="C3" s="74"/>
      <c r="D3" s="75"/>
      <c r="E3" s="75" t="s">
        <v>78</v>
      </c>
      <c r="F3" s="75" t="s">
        <v>78</v>
      </c>
    </row>
    <row r="4" spans="1:6" s="73" customFormat="1" ht="15">
      <c r="A4" s="68"/>
      <c r="B4" s="74" t="s">
        <v>79</v>
      </c>
      <c r="C4" s="74"/>
      <c r="D4" s="75"/>
      <c r="E4" s="75" t="s">
        <v>80</v>
      </c>
      <c r="F4" s="75" t="s">
        <v>122</v>
      </c>
    </row>
    <row r="5" spans="1:6" s="73" customFormat="1" ht="15">
      <c r="A5" s="68"/>
      <c r="B5" s="74" t="s">
        <v>123</v>
      </c>
      <c r="C5" s="74"/>
      <c r="D5" s="75"/>
      <c r="E5" s="75" t="s">
        <v>81</v>
      </c>
      <c r="F5" s="75" t="s">
        <v>81</v>
      </c>
    </row>
    <row r="6" spans="1:6" s="73" customFormat="1" ht="15" customHeight="1">
      <c r="A6" s="226" t="s">
        <v>99</v>
      </c>
      <c r="B6" s="226"/>
      <c r="C6" s="226"/>
      <c r="D6" s="226"/>
      <c r="E6" s="226"/>
      <c r="F6" s="226"/>
    </row>
    <row r="7" spans="1:6" s="73" customFormat="1" ht="15" customHeight="1">
      <c r="A7" s="227" t="s">
        <v>100</v>
      </c>
      <c r="B7" s="227"/>
      <c r="C7" s="227"/>
      <c r="D7" s="227"/>
      <c r="E7" s="227"/>
      <c r="F7" s="227"/>
    </row>
    <row r="8" spans="1:6" s="76" customFormat="1" ht="32.25" customHeight="1">
      <c r="A8" s="228" t="s">
        <v>125</v>
      </c>
      <c r="B8" s="228"/>
      <c r="C8" s="228"/>
      <c r="D8" s="228"/>
      <c r="E8" s="228"/>
      <c r="F8" s="228"/>
    </row>
    <row r="9" spans="1:6" s="73" customFormat="1" ht="15.75" customHeight="1">
      <c r="A9" s="229" t="s">
        <v>82</v>
      </c>
      <c r="B9" s="229"/>
      <c r="C9" s="229"/>
      <c r="D9" s="229"/>
      <c r="E9" s="229"/>
      <c r="F9" s="229"/>
    </row>
    <row r="10" spans="1:6" s="73" customFormat="1" ht="8.25" customHeight="1">
      <c r="A10" s="230"/>
      <c r="B10" s="230"/>
      <c r="C10" s="230"/>
      <c r="D10" s="230"/>
      <c r="E10" s="230"/>
      <c r="F10" s="230"/>
    </row>
    <row r="11" spans="1:6" s="73" customFormat="1" ht="54" customHeight="1">
      <c r="A11" s="231" t="s">
        <v>83</v>
      </c>
      <c r="B11" s="231"/>
      <c r="C11" s="231"/>
      <c r="D11" s="231"/>
      <c r="E11" s="231"/>
      <c r="F11" s="231"/>
    </row>
    <row r="12" spans="1:6" s="73" customFormat="1" ht="43.5" customHeight="1">
      <c r="A12" s="228" t="s">
        <v>125</v>
      </c>
      <c r="B12" s="228"/>
      <c r="C12" s="228"/>
      <c r="D12" s="228"/>
      <c r="E12" s="228"/>
      <c r="F12" s="228"/>
    </row>
    <row r="13" spans="1:6" s="73" customFormat="1" ht="15" customHeight="1">
      <c r="A13" s="233" t="s">
        <v>84</v>
      </c>
      <c r="B13" s="233"/>
      <c r="C13" s="233"/>
      <c r="D13" s="233"/>
      <c r="E13" s="233"/>
      <c r="F13" s="233"/>
    </row>
    <row r="14" spans="1:6" s="73" customFormat="1" ht="15" customHeight="1">
      <c r="A14" s="77"/>
      <c r="B14" s="77"/>
      <c r="C14" s="77"/>
      <c r="D14" s="77"/>
      <c r="E14" s="77"/>
      <c r="F14" s="77"/>
    </row>
    <row r="15" spans="1:6" s="73" customFormat="1" ht="23.25" customHeight="1">
      <c r="A15" s="234"/>
      <c r="B15" s="234"/>
      <c r="C15" s="234"/>
      <c r="D15" s="234"/>
      <c r="E15" s="234"/>
      <c r="F15" s="234"/>
    </row>
    <row r="16" spans="1:6" s="73" customFormat="1" ht="15" customHeight="1">
      <c r="A16" s="235" t="s">
        <v>85</v>
      </c>
      <c r="B16" s="235"/>
      <c r="C16" s="235"/>
      <c r="D16" s="235"/>
      <c r="E16" s="235"/>
      <c r="F16" s="235"/>
    </row>
    <row r="17" spans="1:6" s="73" customFormat="1" ht="15">
      <c r="A17" s="230"/>
      <c r="B17" s="230"/>
      <c r="C17" s="230"/>
      <c r="D17" s="230"/>
      <c r="E17" s="230"/>
      <c r="F17" s="230"/>
    </row>
    <row r="18" spans="1:6" s="73" customFormat="1" ht="110.25" customHeight="1">
      <c r="A18" s="236" t="s">
        <v>86</v>
      </c>
      <c r="B18" s="236"/>
      <c r="C18" s="236"/>
      <c r="D18" s="236"/>
      <c r="E18" s="236"/>
      <c r="F18" s="236"/>
    </row>
    <row r="19" spans="1:6" ht="25.5" customHeight="1">
      <c r="A19" s="232" t="s">
        <v>101</v>
      </c>
      <c r="B19" s="232"/>
      <c r="C19" s="232"/>
      <c r="D19" s="232"/>
      <c r="E19" s="232"/>
      <c r="F19" s="232"/>
    </row>
    <row r="20" spans="1:6" ht="15" customHeight="1">
      <c r="A20" s="242" t="s">
        <v>124</v>
      </c>
      <c r="B20" s="242"/>
      <c r="C20" s="242"/>
      <c r="D20" s="242"/>
      <c r="E20" s="242"/>
      <c r="F20" s="242"/>
    </row>
    <row r="21" spans="1:6" ht="15" customHeight="1">
      <c r="A21" s="122" t="s">
        <v>6</v>
      </c>
      <c r="B21" s="125" t="s">
        <v>7</v>
      </c>
      <c r="C21" s="125" t="s">
        <v>73</v>
      </c>
      <c r="D21" s="215" t="s">
        <v>96</v>
      </c>
      <c r="E21" s="216"/>
      <c r="F21" s="221" t="s">
        <v>10</v>
      </c>
    </row>
    <row r="22" spans="1:6" ht="15">
      <c r="A22" s="123"/>
      <c r="B22" s="126"/>
      <c r="C22" s="126"/>
      <c r="D22" s="217"/>
      <c r="E22" s="218"/>
      <c r="F22" s="222"/>
    </row>
    <row r="23" spans="1:6" ht="48" customHeight="1">
      <c r="A23" s="124"/>
      <c r="B23" s="127"/>
      <c r="C23" s="127"/>
      <c r="D23" s="219"/>
      <c r="E23" s="220"/>
      <c r="F23" s="223"/>
    </row>
    <row r="24" spans="1:6" ht="25.5">
      <c r="A24" s="104">
        <v>1</v>
      </c>
      <c r="B24" s="79" t="s">
        <v>107</v>
      </c>
      <c r="C24" s="105">
        <v>1</v>
      </c>
      <c r="D24" s="243"/>
      <c r="E24" s="244"/>
      <c r="F24" s="108">
        <f>D24*C24</f>
        <v>0</v>
      </c>
    </row>
    <row r="25" spans="1:6" ht="25.5">
      <c r="A25" s="104">
        <f>A24+1</f>
        <v>2</v>
      </c>
      <c r="B25" s="79" t="s">
        <v>106</v>
      </c>
      <c r="C25" s="105">
        <v>1</v>
      </c>
      <c r="D25" s="106"/>
      <c r="E25" s="107"/>
      <c r="F25" s="108">
        <f aca="true" t="shared" si="0" ref="F25:F34">D25*C25</f>
        <v>0</v>
      </c>
    </row>
    <row r="26" spans="1:6" ht="25.5">
      <c r="A26" s="104">
        <f aca="true" t="shared" si="1" ref="A26:A42">A25+1</f>
        <v>3</v>
      </c>
      <c r="B26" s="102" t="s">
        <v>108</v>
      </c>
      <c r="C26" s="109">
        <v>1</v>
      </c>
      <c r="D26" s="224"/>
      <c r="E26" s="225"/>
      <c r="F26" s="108">
        <f t="shared" si="0"/>
        <v>0</v>
      </c>
    </row>
    <row r="27" spans="1:6" ht="15">
      <c r="A27" s="104">
        <f t="shared" si="1"/>
        <v>4</v>
      </c>
      <c r="B27" s="102" t="s">
        <v>103</v>
      </c>
      <c r="C27" s="110">
        <v>1</v>
      </c>
      <c r="D27" s="111"/>
      <c r="E27" s="111"/>
      <c r="F27" s="108">
        <f t="shared" si="0"/>
        <v>0</v>
      </c>
    </row>
    <row r="28" spans="1:6" ht="15">
      <c r="A28" s="104">
        <f t="shared" si="1"/>
        <v>5</v>
      </c>
      <c r="B28" s="101" t="s">
        <v>104</v>
      </c>
      <c r="C28" s="120">
        <v>3260</v>
      </c>
      <c r="D28" s="224"/>
      <c r="E28" s="225"/>
      <c r="F28" s="108">
        <f t="shared" si="0"/>
        <v>0</v>
      </c>
    </row>
    <row r="29" spans="1:6" ht="25.5">
      <c r="A29" s="104">
        <f t="shared" si="1"/>
        <v>6</v>
      </c>
      <c r="B29" s="101" t="s">
        <v>109</v>
      </c>
      <c r="C29" s="112">
        <v>165</v>
      </c>
      <c r="D29" s="113"/>
      <c r="E29" s="114"/>
      <c r="F29" s="108">
        <f t="shared" si="0"/>
        <v>0</v>
      </c>
    </row>
    <row r="30" spans="1:6" ht="15">
      <c r="A30" s="104">
        <f t="shared" si="1"/>
        <v>7</v>
      </c>
      <c r="B30" s="101" t="s">
        <v>119</v>
      </c>
      <c r="C30" s="115">
        <v>30</v>
      </c>
      <c r="D30" s="224"/>
      <c r="E30" s="225"/>
      <c r="F30" s="108">
        <f t="shared" si="0"/>
        <v>0</v>
      </c>
    </row>
    <row r="31" spans="1:6" ht="28.5" customHeight="1">
      <c r="A31" s="104">
        <f t="shared" si="1"/>
        <v>8</v>
      </c>
      <c r="B31" s="103" t="s">
        <v>112</v>
      </c>
      <c r="C31" s="116">
        <v>1</v>
      </c>
      <c r="D31" s="117"/>
      <c r="E31" s="117"/>
      <c r="F31" s="108">
        <f t="shared" si="0"/>
        <v>0</v>
      </c>
    </row>
    <row r="32" spans="1:6" ht="39.75" customHeight="1">
      <c r="A32" s="104">
        <f t="shared" si="1"/>
        <v>9</v>
      </c>
      <c r="B32" s="101" t="s">
        <v>113</v>
      </c>
      <c r="C32" s="116">
        <v>214</v>
      </c>
      <c r="D32" s="117"/>
      <c r="E32" s="117"/>
      <c r="F32" s="108">
        <f t="shared" si="0"/>
        <v>0</v>
      </c>
    </row>
    <row r="33" spans="1:6" ht="40.5" customHeight="1">
      <c r="A33" s="104">
        <f t="shared" si="1"/>
        <v>10</v>
      </c>
      <c r="B33" s="102" t="s">
        <v>111</v>
      </c>
      <c r="C33" s="116">
        <v>1</v>
      </c>
      <c r="D33" s="117"/>
      <c r="E33" s="117"/>
      <c r="F33" s="108">
        <f t="shared" si="0"/>
        <v>0</v>
      </c>
    </row>
    <row r="34" spans="1:6" ht="30.75" customHeight="1">
      <c r="A34" s="104">
        <f t="shared" si="1"/>
        <v>11</v>
      </c>
      <c r="B34" s="101" t="s">
        <v>110</v>
      </c>
      <c r="C34" s="116">
        <v>1</v>
      </c>
      <c r="D34" s="117"/>
      <c r="E34" s="117"/>
      <c r="F34" s="108">
        <f t="shared" si="0"/>
        <v>0</v>
      </c>
    </row>
    <row r="35" spans="1:6" ht="78.75" customHeight="1">
      <c r="A35" s="118">
        <f t="shared" si="1"/>
        <v>12</v>
      </c>
      <c r="B35" s="96" t="s">
        <v>114</v>
      </c>
      <c r="C35" s="95" t="s">
        <v>98</v>
      </c>
      <c r="D35" s="212"/>
      <c r="E35" s="213"/>
      <c r="F35" s="214"/>
    </row>
    <row r="36" spans="1:6" ht="40.5" customHeight="1">
      <c r="A36" s="118">
        <f t="shared" si="1"/>
        <v>13</v>
      </c>
      <c r="B36" s="15" t="s">
        <v>115</v>
      </c>
      <c r="C36" s="95" t="s">
        <v>98</v>
      </c>
      <c r="D36" s="212"/>
      <c r="E36" s="213"/>
      <c r="F36" s="214"/>
    </row>
    <row r="37" spans="1:6" ht="42.75" customHeight="1">
      <c r="A37" s="118">
        <f t="shared" si="1"/>
        <v>14</v>
      </c>
      <c r="B37" s="15" t="s">
        <v>116</v>
      </c>
      <c r="C37" s="95" t="s">
        <v>98</v>
      </c>
      <c r="D37" s="212"/>
      <c r="E37" s="213"/>
      <c r="F37" s="214"/>
    </row>
    <row r="38" spans="1:6" ht="39.75" customHeight="1">
      <c r="A38" s="118">
        <f t="shared" si="1"/>
        <v>15</v>
      </c>
      <c r="B38" s="119" t="s">
        <v>120</v>
      </c>
      <c r="C38" s="95" t="s">
        <v>98</v>
      </c>
      <c r="D38" s="212"/>
      <c r="E38" s="213"/>
      <c r="F38" s="214"/>
    </row>
    <row r="39" spans="1:6" ht="31.5" customHeight="1">
      <c r="A39" s="118">
        <f t="shared" si="1"/>
        <v>16</v>
      </c>
      <c r="B39" s="119" t="s">
        <v>121</v>
      </c>
      <c r="C39" s="95" t="s">
        <v>98</v>
      </c>
      <c r="D39" s="212"/>
      <c r="E39" s="213"/>
      <c r="F39" s="214"/>
    </row>
    <row r="40" spans="1:6" ht="40.5" customHeight="1">
      <c r="A40" s="118">
        <f t="shared" si="1"/>
        <v>17</v>
      </c>
      <c r="B40" s="15" t="s">
        <v>117</v>
      </c>
      <c r="C40" s="95" t="s">
        <v>98</v>
      </c>
      <c r="D40" s="212"/>
      <c r="E40" s="213"/>
      <c r="F40" s="214"/>
    </row>
    <row r="41" spans="1:6" ht="32.25" customHeight="1">
      <c r="A41" s="118">
        <f t="shared" si="1"/>
        <v>18</v>
      </c>
      <c r="B41" s="15" t="s">
        <v>118</v>
      </c>
      <c r="C41" s="95" t="s">
        <v>98</v>
      </c>
      <c r="D41" s="212"/>
      <c r="E41" s="213"/>
      <c r="F41" s="214"/>
    </row>
    <row r="42" spans="1:6" ht="32.25" customHeight="1">
      <c r="A42" s="118">
        <f t="shared" si="1"/>
        <v>19</v>
      </c>
      <c r="B42" s="121" t="s">
        <v>126</v>
      </c>
      <c r="C42" s="95" t="s">
        <v>98</v>
      </c>
      <c r="D42" s="212"/>
      <c r="E42" s="213"/>
      <c r="F42" s="214"/>
    </row>
    <row r="43" spans="1:6" ht="15">
      <c r="A43" s="207" t="s">
        <v>127</v>
      </c>
      <c r="B43" s="208"/>
      <c r="C43" s="209"/>
      <c r="D43" s="210">
        <f>SUM(F24:F34)</f>
        <v>0</v>
      </c>
      <c r="E43" s="211"/>
      <c r="F43" s="168"/>
    </row>
    <row r="44" spans="1:6" ht="15">
      <c r="A44" s="207" t="s">
        <v>128</v>
      </c>
      <c r="B44" s="208"/>
      <c r="C44" s="209"/>
      <c r="D44" s="210">
        <f>D45-D43</f>
        <v>0</v>
      </c>
      <c r="E44" s="211"/>
      <c r="F44" s="168"/>
    </row>
    <row r="45" spans="1:6" ht="15">
      <c r="A45" s="207" t="s">
        <v>129</v>
      </c>
      <c r="B45" s="208"/>
      <c r="C45" s="209"/>
      <c r="D45" s="210">
        <f>D43*1.2</f>
        <v>0</v>
      </c>
      <c r="E45" s="211"/>
      <c r="F45" s="168"/>
    </row>
    <row r="46" spans="1:6" ht="15">
      <c r="A46" s="99"/>
      <c r="B46" s="99"/>
      <c r="C46" s="99"/>
      <c r="D46" s="100"/>
      <c r="E46" s="100"/>
      <c r="F46" s="100"/>
    </row>
    <row r="47" spans="1:6" s="81" customFormat="1" ht="41.25" customHeight="1">
      <c r="A47" s="240" t="s">
        <v>87</v>
      </c>
      <c r="B47" s="240"/>
      <c r="C47" s="240"/>
      <c r="D47" s="240"/>
      <c r="E47" s="240"/>
      <c r="F47" s="240"/>
    </row>
    <row r="48" spans="1:6" s="81" customFormat="1" ht="87.75" customHeight="1">
      <c r="A48" s="240" t="s">
        <v>102</v>
      </c>
      <c r="B48" s="240"/>
      <c r="C48" s="240"/>
      <c r="D48" s="240"/>
      <c r="E48" s="240"/>
      <c r="F48" s="240"/>
    </row>
    <row r="49" spans="1:6" s="82" customFormat="1" ht="35.25" customHeight="1">
      <c r="A49" s="237" t="s">
        <v>95</v>
      </c>
      <c r="B49" s="237"/>
      <c r="C49" s="237"/>
      <c r="D49" s="237"/>
      <c r="E49" s="237"/>
      <c r="F49" s="237"/>
    </row>
    <row r="50" spans="1:6" ht="42.75" customHeight="1">
      <c r="A50" s="238" t="s">
        <v>105</v>
      </c>
      <c r="B50" s="238"/>
      <c r="C50" s="238"/>
      <c r="D50" s="238"/>
      <c r="E50" s="238"/>
      <c r="F50" s="238"/>
    </row>
    <row r="51" spans="1:6" ht="42" customHeight="1">
      <c r="A51" s="241" t="s">
        <v>97</v>
      </c>
      <c r="B51" s="241"/>
      <c r="C51" s="241"/>
      <c r="D51" s="241"/>
      <c r="E51" s="241"/>
      <c r="F51" s="241"/>
    </row>
    <row r="52" spans="1:6" ht="80.25" customHeight="1">
      <c r="A52" s="237" t="s">
        <v>88</v>
      </c>
      <c r="B52" s="237"/>
      <c r="C52" s="237"/>
      <c r="D52" s="237"/>
      <c r="E52" s="237"/>
      <c r="F52" s="237"/>
    </row>
    <row r="53" spans="1:6" ht="52.5" customHeight="1">
      <c r="A53" s="237" t="s">
        <v>89</v>
      </c>
      <c r="B53" s="237"/>
      <c r="C53" s="237"/>
      <c r="D53" s="237"/>
      <c r="E53" s="237"/>
      <c r="F53" s="237"/>
    </row>
    <row r="54" spans="1:6" ht="58.5" customHeight="1">
      <c r="A54" s="237" t="s">
        <v>90</v>
      </c>
      <c r="B54" s="237"/>
      <c r="C54" s="237"/>
      <c r="D54" s="237"/>
      <c r="E54" s="237"/>
      <c r="F54" s="237"/>
    </row>
    <row r="55" spans="1:6" ht="16.5" customHeight="1">
      <c r="A55" s="238"/>
      <c r="B55" s="238"/>
      <c r="C55" s="238"/>
      <c r="D55" s="238"/>
      <c r="E55" s="83"/>
      <c r="F55" s="84"/>
    </row>
    <row r="56" spans="1:6" ht="16.5" customHeight="1">
      <c r="A56" s="239" t="s">
        <v>91</v>
      </c>
      <c r="B56" s="239"/>
      <c r="C56" s="239"/>
      <c r="D56" s="239"/>
      <c r="E56" s="83"/>
      <c r="F56" s="84"/>
    </row>
    <row r="57" spans="1:6" ht="16.5" customHeight="1">
      <c r="A57" s="97"/>
      <c r="B57" s="98"/>
      <c r="C57" s="98"/>
      <c r="D57" s="98"/>
      <c r="E57" s="83"/>
      <c r="F57" s="84"/>
    </row>
    <row r="58" spans="1:6" ht="16.5" customHeight="1">
      <c r="A58" s="97"/>
      <c r="B58" s="98"/>
      <c r="C58" s="98"/>
      <c r="D58" s="98"/>
      <c r="E58" s="83"/>
      <c r="F58" s="84"/>
    </row>
    <row r="59" spans="1:6" ht="16.5" customHeight="1">
      <c r="A59" s="97"/>
      <c r="B59" s="98"/>
      <c r="C59" s="98"/>
      <c r="D59" s="98"/>
      <c r="E59" s="83"/>
      <c r="F59" s="84"/>
    </row>
    <row r="60" spans="1:6" ht="33.75" customHeight="1">
      <c r="A60" s="85"/>
      <c r="B60" s="85" t="s">
        <v>92</v>
      </c>
      <c r="C60" s="85"/>
      <c r="D60" s="86" t="s">
        <v>93</v>
      </c>
      <c r="E60" s="83"/>
      <c r="F60" s="87"/>
    </row>
    <row r="61" spans="1:6" ht="15">
      <c r="A61" s="88"/>
      <c r="B61" s="89"/>
      <c r="C61" s="89"/>
      <c r="D61" s="23"/>
      <c r="E61" s="83"/>
      <c r="F61" s="87"/>
    </row>
    <row r="62" spans="1:6" ht="15">
      <c r="A62" s="90" t="s">
        <v>94</v>
      </c>
      <c r="B62" s="91"/>
      <c r="C62" s="91"/>
      <c r="D62" s="23"/>
      <c r="E62" s="83"/>
      <c r="F62" s="87"/>
    </row>
    <row r="63" ht="15">
      <c r="F63" s="93"/>
    </row>
  </sheetData>
  <sheetProtection/>
  <mergeCells count="47">
    <mergeCell ref="D35:F35"/>
    <mergeCell ref="D24:E24"/>
    <mergeCell ref="D36:F36"/>
    <mergeCell ref="D37:F37"/>
    <mergeCell ref="A53:F53"/>
    <mergeCell ref="D38:F38"/>
    <mergeCell ref="D43:F43"/>
    <mergeCell ref="A44:C44"/>
    <mergeCell ref="D44:F44"/>
    <mergeCell ref="A54:F54"/>
    <mergeCell ref="A55:D55"/>
    <mergeCell ref="A56:D56"/>
    <mergeCell ref="A47:F47"/>
    <mergeCell ref="A48:F48"/>
    <mergeCell ref="A49:F49"/>
    <mergeCell ref="A50:F50"/>
    <mergeCell ref="A51:F51"/>
    <mergeCell ref="A52:F52"/>
    <mergeCell ref="D41:F41"/>
    <mergeCell ref="A19:F19"/>
    <mergeCell ref="A12:F12"/>
    <mergeCell ref="A13:F13"/>
    <mergeCell ref="A15:F15"/>
    <mergeCell ref="A16:F16"/>
    <mergeCell ref="A17:F17"/>
    <mergeCell ref="A18:F18"/>
    <mergeCell ref="B21:B23"/>
    <mergeCell ref="A20:F20"/>
    <mergeCell ref="D28:E28"/>
    <mergeCell ref="D30:E30"/>
    <mergeCell ref="A6:F6"/>
    <mergeCell ref="A7:F7"/>
    <mergeCell ref="A8:F8"/>
    <mergeCell ref="A9:F9"/>
    <mergeCell ref="A10:F10"/>
    <mergeCell ref="A11:F11"/>
    <mergeCell ref="A21:A23"/>
    <mergeCell ref="A45:C45"/>
    <mergeCell ref="D45:F45"/>
    <mergeCell ref="D42:F42"/>
    <mergeCell ref="A43:C43"/>
    <mergeCell ref="C21:C23"/>
    <mergeCell ref="D21:E23"/>
    <mergeCell ref="F21:F23"/>
    <mergeCell ref="D39:F39"/>
    <mergeCell ref="D40:F40"/>
    <mergeCell ref="D26:E26"/>
  </mergeCells>
  <printOptions/>
  <pageMargins left="0.4724409448818898" right="0.2362204724409449" top="0.5118110236220472" bottom="0.6299212598425197" header="0.15748031496062992" footer="0.15748031496062992"/>
  <pageSetup fitToHeight="0" fitToWidth="1" horizontalDpi="600" verticalDpi="600" orientation="portrait" paperSize="9" scale="76" r:id="rId1"/>
  <headerFooter>
    <oddFooter>&amp;C&amp;P</oddFooter>
  </headerFooter>
  <colBreaks count="1" manualBreakCount="1">
    <brk id="6"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Aleksandr A. Andreev</cp:lastModifiedBy>
  <cp:lastPrinted>2016-10-31T08:09:24Z</cp:lastPrinted>
  <dcterms:created xsi:type="dcterms:W3CDTF">2009-10-28T12:19:10Z</dcterms:created>
  <dcterms:modified xsi:type="dcterms:W3CDTF">2018-11-08T09:48:23Z</dcterms:modified>
  <cp:category/>
  <cp:version/>
  <cp:contentType/>
  <cp:contentStatus/>
</cp:coreProperties>
</file>