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25320" windowHeight="12600" activeTab="0"/>
  </bookViews>
  <sheets>
    <sheet name="КП" sheetId="1" r:id="rId1"/>
  </sheets>
  <definedNames/>
  <calcPr fullCalcOnLoad="1"/>
</workbook>
</file>

<file path=xl/sharedStrings.xml><?xml version="1.0" encoding="utf-8"?>
<sst xmlns="http://schemas.openxmlformats.org/spreadsheetml/2006/main" count="182" uniqueCount="128">
  <si>
    <t>Attachment No. 1</t>
  </si>
  <si>
    <t>Приложение №1</t>
  </si>
  <si>
    <t>General Director</t>
  </si>
  <si>
    <t>Генеральному директору</t>
  </si>
  <si>
    <t>LLC "Allianceneftegaz"</t>
  </si>
  <si>
    <t>ООО «Альянснефтегаз»</t>
  </si>
  <si>
    <t>A. К. Ivanov</t>
  </si>
  <si>
    <t>А.К. Иванову</t>
  </si>
  <si>
    <t>Коммерческое предложение для участия в тендере / Commercial offer for participation in the tender for</t>
  </si>
  <si>
    <r>
      <t>1.</t>
    </r>
    <r>
      <rPr>
        <sz val="7"/>
        <rFont val="Times New Roman"/>
        <family val="1"/>
      </rPr>
      <t xml:space="preserve">     </t>
    </r>
    <r>
      <rPr>
        <sz val="12"/>
        <rFont val="Times New Roman"/>
        <family val="1"/>
      </rPr>
      <t>Изучив приглашение к участию в тендере, техническое задание  и другую тендерную документацию, предоставленную нам для участия в тендере / 
1. Having studied the invitation for participation in the tender, technical assignment and other tender documents provided to us for participation in the tender for</t>
    </r>
  </si>
  <si>
    <t>наименование компании-участника тендера</t>
  </si>
  <si>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 / hereby informs about its agreement to participate in the tender on the terms, stipulated in the above documents and, in case of deeming us the winner of the tender, to be awarded a contract for execution of jobs (services, delivery) under the subject of the tender in accordance with tender document requirements known to us and on the terms that we have listed in the present attachment.</t>
  </si>
  <si>
    <t>2.     Цена нашего коммерческого предложения составляет / 2. The price of our commercial offer shall be as follows:</t>
  </si>
  <si>
    <t xml:space="preserve">№ </t>
  </si>
  <si>
    <t>Наименование
Name</t>
  </si>
  <si>
    <t>Ед. изм.
MU</t>
  </si>
  <si>
    <t>К-во
Q-ty</t>
  </si>
  <si>
    <t>в т.ч. по кварталам
Including quarter-wise</t>
  </si>
  <si>
    <t>Цена с НДС, руб.
Price since , incl. VAT, RUR</t>
  </si>
  <si>
    <t>Цена  без НДС, руб.
Price since , excl. VAT, RUR</t>
  </si>
  <si>
    <t>Сумма, руб.
Total cost, RUR</t>
  </si>
  <si>
    <t>Январь
Jan</t>
  </si>
  <si>
    <t>Февраль
Feb</t>
  </si>
  <si>
    <t>Март
Mar</t>
  </si>
  <si>
    <t>Май- Август
May - August</t>
  </si>
  <si>
    <t>I</t>
  </si>
  <si>
    <t>Ремонт НКТ / Tbg repairs</t>
  </si>
  <si>
    <t>1.1.</t>
  </si>
  <si>
    <t>шт.
Pcs</t>
  </si>
  <si>
    <t>1.2.</t>
  </si>
  <si>
    <t>1.3.</t>
  </si>
  <si>
    <t>Итого без НДС :
Total , excl. VAT</t>
  </si>
  <si>
    <t>II</t>
  </si>
  <si>
    <t>Отбраковка НКТ(шаблонирование) / Tubing rejection (drifting)</t>
  </si>
  <si>
    <t>2.1.</t>
  </si>
  <si>
    <t>2.2.</t>
  </si>
  <si>
    <t>2.3.</t>
  </si>
  <si>
    <t>III</t>
  </si>
  <si>
    <t>Отбраковка НКТ(неразруш.контроль) / Tubing rejection (NDT)</t>
  </si>
  <si>
    <t>3.1.</t>
  </si>
  <si>
    <t>3.2.</t>
  </si>
  <si>
    <t>3.3.</t>
  </si>
  <si>
    <t>IV</t>
  </si>
  <si>
    <t>4.4.</t>
  </si>
  <si>
    <t>V</t>
  </si>
  <si>
    <t>VI</t>
  </si>
  <si>
    <t>VII</t>
  </si>
  <si>
    <t xml:space="preserve">НДС 20 % /  VAT 20 %: </t>
  </si>
  <si>
    <t>Услуги хранения на базе подрядчика/ Storage services on site of contractor</t>
  </si>
  <si>
    <t xml:space="preserve">Гарантийный срок эксплуатации НКТ / Guaranteed service life of tubing: </t>
  </si>
  <si>
    <t>4. </t>
  </si>
  <si>
    <t>(предложения участника тендера по условиям, определенным в тендерной документации / bidder’s offer under terms, stipulated in the tender documents)</t>
  </si>
  <si>
    <t>5.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 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</si>
  <si>
    <t>6.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All terms of this commercial offer shall remain in force and obligatory for us within 60 calendar days starting from the day of provision of the commercial offer.</t>
  </si>
  <si>
    <t xml:space="preserve">Приложения / Annexures:  </t>
  </si>
  <si>
    <t>1. Сметные расчеты по объекту;</t>
  </si>
  <si>
    <t>Должность / Position</t>
  </si>
  <si>
    <t>Подп/ Sign</t>
  </si>
  <si>
    <t>Ф.И.О. / Full name</t>
  </si>
  <si>
    <t>Дата / Date</t>
  </si>
  <si>
    <t>М.П. / Seal here</t>
  </si>
  <si>
    <t>Стоимость (прописью) ремонта с уч. отбраковки, транс. расх. и ПРР, руб., c  НДС / 
Total cost with rejection, transportation, loading/unloading, including VAT</t>
  </si>
  <si>
    <t>Разгрузочные работы НКТ на базе подрядчика
cargo (tbg) unloading operations at Contractor's base</t>
  </si>
  <si>
    <t>Итого стоимость ремонта с уч. отбраковки, транс. расх. и ПРР на базе подрядчика, руб., без  НДС / 
Total cost with rejection, transportation and loading/unloading at contractor's base, excluding VAT</t>
  </si>
  <si>
    <t>Итого стоимость ремонта с уч. отбраковки, транс. расх. и ПРР на базе подрядчика, руб., с  НДС / 
Total cost with rejection, transportation and loading/unloading at contractor's base, including VAT</t>
  </si>
  <si>
    <t>Разгрузочные работы одной трубы НКТ ø60 мм / one 60mm tbg joint unloading operation</t>
  </si>
  <si>
    <t>Цена 1 тн за 1 сутки, без учета НДС
Price of 1 tn per 1 day, excluding VAT</t>
  </si>
  <si>
    <r>
      <t xml:space="preserve">Вывоз одной трубы НКТ ø89 мм </t>
    </r>
    <r>
      <rPr>
        <sz val="10"/>
        <rFont val="Times New Roman"/>
        <family val="1"/>
      </rPr>
      <t xml:space="preserve">/ 
Transportation of one 89mm TBG joint </t>
    </r>
  </si>
  <si>
    <t xml:space="preserve">Вывоз одной трубы НКТ ø60 мм / 
Transportation of one 60mm TBG joint </t>
  </si>
  <si>
    <t xml:space="preserve">Вывоз одной трубы НКТ ø114 мм / 
Transportation of one 114mm TBG joint </t>
  </si>
  <si>
    <r>
      <t xml:space="preserve">Завоз одной трубы НКТ ø73 мм </t>
    </r>
    <r>
      <rPr>
        <sz val="10"/>
        <rFont val="Times New Roman"/>
        <family val="1"/>
      </rPr>
      <t>/ 
Transportation of one 73mm TBG joint</t>
    </r>
  </si>
  <si>
    <t xml:space="preserve">Завоз одной трубы НКТ ø89 мм/
Transportation of one 89mm TBG joint </t>
  </si>
  <si>
    <r>
      <t>Завоз одной трубы НКТ ø60 мм</t>
    </r>
    <r>
      <rPr>
        <sz val="10"/>
        <rFont val="Times New Roman"/>
        <family val="1"/>
      </rPr>
      <t>/ 
Transportation of one 60mm TBG joint</t>
    </r>
  </si>
  <si>
    <t>Завоз одной трубы НКТ ø114 мм/ 
Transportation of one 114mm TBG joint</t>
  </si>
  <si>
    <t>Погрузочные работы НКТ на базе подрядчика / 
tubing loading operation at Contractor's base</t>
  </si>
  <si>
    <t>Разгрузочные работы одной трубы НКТ ø114 мм / one 114mm tbg joint unloading operation</t>
  </si>
  <si>
    <t>Разгрузочные работы одной трубы НКТ ø73 мм / one 73mm tbg joint unloading operation</t>
  </si>
  <si>
    <t>Разгрузочные работы одной трубы НКТ ø89 мм / one 89mm tbg joint unloading operation</t>
  </si>
  <si>
    <t>Погрузочные работы одной  трубы НКТ ø73 мм / 
Loading of one repaired 73mm tbg joint</t>
  </si>
  <si>
    <t>Погрузочные работы одной трубы НКТ ø89 мм / 
Loading of one repaired 89mm tbg joint</t>
  </si>
  <si>
    <t>Погрузочные работы одной трубы НКТ ø60 мм / 
Loading of one repaired 60mm tbg joint</t>
  </si>
  <si>
    <t>Погрузочные работы одной трубы НКТ ø114 мм / 
Loading of one repaired 114mm tbg joint</t>
  </si>
  <si>
    <t>тн.
t.</t>
  </si>
  <si>
    <t xml:space="preserve">Вывоз  труб НКТ ø73 мм, ø89 мм, ø60 мм, ø114 мм / 
Transportation TBG 73mm, 89mm, 60mm, 114mm </t>
  </si>
  <si>
    <t>Услуги хранения отбракованных труб НКТ ø60мм, ø73 мм, ø89 мм, ø114 мм/ storage service for 60mm, 89mm, 73mm, 114mm TBG joint</t>
  </si>
  <si>
    <t xml:space="preserve">Перевозка автотранспортом  Майское мр./Transportation by motor transport, Maiskoye field </t>
  </si>
  <si>
    <t xml:space="preserve">Перевозка водным транспортом Снежное мр/Transportation by water transport, Snezhnoye field </t>
  </si>
  <si>
    <t>Разгрузка баржи . Трубы НКТ ø73 мм, ø89 мм, ø60 мм, ø114 мм / 
/unload the barge. Tubing ø73 mm, ø89 mm, ø60 mm, ø114 mm</t>
  </si>
  <si>
    <t>Погрузка баржи. Трубы НКТ ø73 мм, ø89 мм, ø60 мм, ø114 мм / 
load the barge. Tubing ø73 mm, ø89 mm, ø60 mm, ø114 mm</t>
  </si>
  <si>
    <t>7.     Мы понимаем, что Вы вправе не принимать к рассмотрению любое из полученных коммерческих предложений, в случае его несоответствия требов. тендерной документации, а также отменить тендер на любой его стадии, в том числе и после выбора победителя. / We understand that you have the right not to accept any of the received commercial offers for consideration if it does not comply with the requirements of the tender documents, as well as to cancel the tender at any of its stages, even after the winner has been selected.</t>
  </si>
  <si>
    <t xml:space="preserve">Завоз труб НКТ ø73 мм, ø89 мм, ø60 мм, ø114 мм / 
Transportation TBG 73mm, 89mm, 60mm, 114mm </t>
  </si>
  <si>
    <t>*Оплата работ осуществляется Заказчиком в размере фактически понесенных Подрядчиком затрат, подтвержденных документально, но не более стоимости согласованной Сторонами в  договоре» / 
  The Customer pays for the work in the amount of actual costs incurred by the Contractor, verified by documents but not exceeding the costs agreed in the contract</t>
  </si>
  <si>
    <t>1.4.</t>
  </si>
  <si>
    <t>2.4.</t>
  </si>
  <si>
    <t>3.4.</t>
  </si>
  <si>
    <t>4.1.</t>
  </si>
  <si>
    <t>4.3.</t>
  </si>
  <si>
    <t>4.5.</t>
  </si>
  <si>
    <t>5.1.</t>
  </si>
  <si>
    <t>5.2.</t>
  </si>
  <si>
    <t>5.3.</t>
  </si>
  <si>
    <t>5.4.</t>
  </si>
  <si>
    <t>6.1.</t>
  </si>
  <si>
    <t>6.2.</t>
  </si>
  <si>
    <t>6.3.</t>
  </si>
  <si>
    <t>6.4.</t>
  </si>
  <si>
    <t>7.1.</t>
  </si>
  <si>
    <t>7.2.</t>
  </si>
  <si>
    <t>7.3.</t>
  </si>
  <si>
    <t>7.4.</t>
  </si>
  <si>
    <t>VIII</t>
  </si>
  <si>
    <t>8.1.</t>
  </si>
  <si>
    <t>8.2.</t>
  </si>
  <si>
    <t>IX</t>
  </si>
  <si>
    <t>9.1.</t>
  </si>
  <si>
    <t>9.2.</t>
  </si>
  <si>
    <t>НКТ-73 "Е"/ 73 mm tbg</t>
  </si>
  <si>
    <t>НКТ-89 "Е" / 89 mm tbg</t>
  </si>
  <si>
    <t>НКТ-60 "Е"/ 60 mm tbg</t>
  </si>
  <si>
    <t>НКТ-114 "Р"/ 114 mm tbg</t>
  </si>
  <si>
    <t>№46-2020    «Ремонт насосно-компрессорных труб» /  №46-2020  “Tubing repair”</t>
  </si>
  <si>
    <t xml:space="preserve">Вывоз одной трубы НКТ ø73 мм / 
Transportation of one 73mm TBG joint </t>
  </si>
  <si>
    <r>
      <t>Завоз НКТ на мр/ tbg transportation to the field</t>
    </r>
    <r>
      <rPr>
        <b/>
        <sz val="10"/>
        <color indexed="10"/>
        <rFont val="Times New Roman"/>
        <family val="1"/>
      </rPr>
      <t xml:space="preserve"> *</t>
    </r>
  </si>
  <si>
    <r>
      <t xml:space="preserve">Вывоз НКТ с мр/ TBG transportation from the field </t>
    </r>
    <r>
      <rPr>
        <b/>
        <sz val="10"/>
        <color indexed="10"/>
        <rFont val="Times New Roman"/>
        <family val="1"/>
      </rPr>
      <t>*</t>
    </r>
  </si>
  <si>
    <t xml:space="preserve">Вывоз  НКТ с мр водным транспортом и разгрузка баржи на базе подрядчика/move out tubing from the field by water transport and unload the barge at the contractor;s base </t>
  </si>
  <si>
    <t xml:space="preserve">Завоз НКТ на мр водным транспортом и погрузка баржи на базе подрядчика/deliver tubing by water transport and load the base at the contractor's base </t>
  </si>
  <si>
    <t>3.    Условия оплаты:  :Заказчик оплачивает Работы в течение 45 (сорока пяти) календарных дней после подписания Акта сдачи-приемки работ, на основании счета-фактуры, выставляемого Подрядчиком, при наличии документов, подписанных в соответствии с разделом 3 Договора. / Payment terms:  The Client shall pay for the Work within 45 (forty five) calendar days after signing of Act of handover and acceptance of the Work, on the basis of VAT invoice billed by the Contractor and on condition of availability of the documents signed in accordance with section 3 of the Contract.</t>
  </si>
  <si>
    <r>
      <rPr>
        <i/>
        <sz val="11"/>
        <rFont val="Times New Roman"/>
        <family val="1"/>
      </rPr>
      <t xml:space="preserve">Примечания: 
1) Количество, вес отбракованной и количество трубы, подлежащей ремонту, указано ориентировочно. Точное количество будет определено по факту отбраковки. 
2) Если участник тендера не имеет возможности предоставить услуги по транспортировке трубы, коммерческое предлжение предоставляется без учета транспортных расходов. 
3) Возможна корректировка вывоза/завоза труб НКТ до 20% от указанного объема. /
</t>
    </r>
    <r>
      <rPr>
        <i/>
        <sz val="11"/>
        <color indexed="10"/>
        <rFont val="Times New Roman"/>
        <family val="1"/>
      </rPr>
      <t>*Заказчик может предоставить Подрядчику талоны на проезд автотранспорта Подрядчика по платным автодорогам зимнего временного проезда.(п. Игол - граница Каргасокского-Парабельского районов Томской области), Подрядчик обязуется исключить стоимость предоставленных талонов из стоимости автотранспортных расходов по перевозке НКТ. Расчет стоимости транспортировки НКТ должен включать в себя все издержки, включая 100 % необходимые талоны по платным зимникам.</t>
    </r>
    <r>
      <rPr>
        <i/>
        <sz val="11"/>
        <rFont val="Times New Roman"/>
        <family val="1"/>
      </rPr>
      <t xml:space="preserve">
</t>
    </r>
    <r>
      <rPr>
        <b/>
        <i/>
        <sz val="11"/>
        <rFont val="Times New Roman"/>
        <family val="1"/>
      </rPr>
      <t xml:space="preserve">Remarks:
1) The QTY and weight of rejected tubing and tubing to be repaired is approximate. The exact figures will be identified after the results of rejection. 
2) If the bidder does not have posssibility to provide services for transportation of the tubing, the commercial proposal shall be submitted without transportation expenses. 
3) 20% adjustment of the scope of tubing transportation is possible.
</t>
    </r>
    <r>
      <rPr>
        <b/>
        <i/>
        <sz val="11"/>
        <color indexed="10"/>
        <rFont val="Times New Roman"/>
        <family val="1"/>
      </rPr>
      <t>*The Customer may provide the Contractor with coupons for the passage of Contractor's vehicles via paid temporary winter roads (Igol settlement – the border of the Kargasok-Parabel districts of the Tomsk region), the Contractor undertakes to subtract the cost of the coupons provided from the amount of tubing transportation costs. Calculation of the cost of tubing transportation include all costs, including 100% of the necessary coupons for paid winter roads.</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</si>
</sst>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
  </numFmts>
  <fonts count="59">
    <font>
      <sz val="10"/>
      <name val="Arial"/>
      <family val="0"/>
    </font>
    <font>
      <sz val="11"/>
      <color indexed="8"/>
      <name val="Calibri"/>
      <family val="2"/>
    </font>
    <font>
      <sz val="12"/>
      <name val="Times New Roman"/>
      <family val="1"/>
    </font>
    <font>
      <b/>
      <sz val="14"/>
      <name val="Times New Roman"/>
      <family val="1"/>
    </font>
    <font>
      <b/>
      <sz val="12"/>
      <name val="Times New Roman"/>
      <family val="1"/>
    </font>
    <font>
      <sz val="12"/>
      <name val="Symbol"/>
      <family val="1"/>
    </font>
    <font>
      <sz val="7"/>
      <name val="Times New Roman"/>
      <family val="1"/>
    </font>
    <font>
      <sz val="10"/>
      <name val="Times New Roman"/>
      <family val="1"/>
    </font>
    <font>
      <b/>
      <sz val="9"/>
      <name val="Times New Roman"/>
      <family val="1"/>
    </font>
    <font>
      <i/>
      <sz val="9"/>
      <name val="Times New Roman"/>
      <family val="1"/>
    </font>
    <font>
      <sz val="9"/>
      <name val="Times New Roman"/>
      <family val="1"/>
    </font>
    <font>
      <b/>
      <sz val="10"/>
      <name val="Times New Roman"/>
      <family val="1"/>
    </font>
    <font>
      <i/>
      <sz val="10"/>
      <color indexed="10"/>
      <name val="Times New Roman"/>
      <family val="1"/>
    </font>
    <font>
      <b/>
      <i/>
      <sz val="10"/>
      <name val="Times New Roman"/>
      <family val="1"/>
    </font>
    <font>
      <b/>
      <sz val="11"/>
      <name val="Times New Roman"/>
      <family val="1"/>
    </font>
    <font>
      <b/>
      <i/>
      <sz val="11"/>
      <name val="Times New Roman"/>
      <family val="1"/>
    </font>
    <font>
      <i/>
      <sz val="11"/>
      <name val="Times New Roman"/>
      <family val="1"/>
    </font>
    <font>
      <sz val="14"/>
      <name val="Times New Roman"/>
      <family val="1"/>
    </font>
    <font>
      <sz val="10"/>
      <name val="Symbol"/>
      <family val="1"/>
    </font>
    <font>
      <i/>
      <sz val="10"/>
      <name val="Times New Roman"/>
      <family val="1"/>
    </font>
    <font>
      <b/>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2"/>
      <name val="Calibri"/>
      <family val="2"/>
    </font>
    <font>
      <b/>
      <sz val="10"/>
      <color indexed="10"/>
      <name val="Times New Roman"/>
      <family val="1"/>
    </font>
    <font>
      <i/>
      <sz val="11"/>
      <color indexed="10"/>
      <name val="Times New Roman"/>
      <family val="1"/>
    </font>
    <font>
      <b/>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rgb="FF00B0F0"/>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theme="3" tint="0.799979984760284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border>
    <border>
      <left style="thin"/>
      <right style="thin"/>
      <top style="thin"/>
      <bottom style="thin"/>
    </border>
    <border>
      <left style="thin"/>
      <right style="thin"/>
      <top/>
      <bottom style="thin"/>
    </border>
    <border>
      <left/>
      <right style="thin"/>
      <top style="thin"/>
      <bottom style="thin"/>
    </border>
    <border>
      <left style="thin"/>
      <right/>
      <top style="thin"/>
      <bottom style="thin"/>
    </border>
    <border>
      <left/>
      <right/>
      <top/>
      <bottom style="thin"/>
    </border>
    <border>
      <left/>
      <right/>
      <top style="thin"/>
      <bottom/>
    </border>
    <border>
      <left>
        <color indexed="63"/>
      </left>
      <right style="thin"/>
      <top style="thin"/>
      <bottom/>
    </border>
    <border>
      <left style="medium"/>
      <right style="medium"/>
      <top/>
      <bottom style="thin"/>
    </border>
    <border>
      <left/>
      <right/>
      <top style="thin"/>
      <bottom style="thin"/>
    </border>
    <border>
      <left style="medium"/>
      <right style="medium"/>
      <top style="medium"/>
      <bottom style="thin"/>
    </border>
    <border>
      <left/>
      <right style="thin"/>
      <top/>
      <bottom style="thin"/>
    </border>
    <border>
      <left style="medium"/>
      <right style="medium"/>
      <top/>
      <bottom style="medium"/>
    </border>
    <border>
      <left style="medium"/>
      <right style="medium"/>
      <top style="thin"/>
      <bottom style="medium"/>
    </border>
    <border>
      <left style="thin"/>
      <right style="thin"/>
      <top>
        <color indexed="63"/>
      </top>
      <bottom>
        <color indexed="63"/>
      </bottom>
    </border>
    <border>
      <left style="thin"/>
      <right>
        <color indexed="63"/>
      </right>
      <top style="thin"/>
      <bottom/>
    </border>
    <border>
      <left style="thin"/>
      <right>
        <color indexed="63"/>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2" borderId="0" applyNumberFormat="0" applyBorder="0" applyAlignment="0" applyProtection="0"/>
  </cellStyleXfs>
  <cellXfs count="217">
    <xf numFmtId="0" fontId="0" fillId="0" borderId="0" xfId="0" applyAlignment="1">
      <alignment/>
    </xf>
    <xf numFmtId="0" fontId="2" fillId="0" borderId="0" xfId="0" applyFont="1" applyFill="1" applyBorder="1" applyAlignment="1">
      <alignment horizontal="left"/>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Fill="1" applyAlignment="1">
      <alignment horizontal="left"/>
    </xf>
    <xf numFmtId="0" fontId="3" fillId="0" borderId="0" xfId="0" applyFont="1" applyAlignment="1">
      <alignment horizontal="left" indent="3"/>
    </xf>
    <xf numFmtId="0" fontId="4" fillId="0" borderId="0" xfId="0" applyFont="1" applyAlignment="1">
      <alignment horizontal="left" indent="3"/>
    </xf>
    <xf numFmtId="0" fontId="5" fillId="0" borderId="0" xfId="0" applyFont="1" applyAlignment="1">
      <alignment horizontal="left" indent="3"/>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Alignment="1">
      <alignment horizontal="center"/>
    </xf>
    <xf numFmtId="0" fontId="2" fillId="0" borderId="0" xfId="0" applyFont="1" applyAlignment="1">
      <alignment horizontal="left" indent="5"/>
    </xf>
    <xf numFmtId="0" fontId="2" fillId="0" borderId="0" xfId="0" applyFont="1" applyAlignment="1">
      <alignment horizontal="center" vertical="center"/>
    </xf>
    <xf numFmtId="0" fontId="8" fillId="0" borderId="0" xfId="0" applyFont="1" applyAlignment="1">
      <alignment horizontal="center"/>
    </xf>
    <xf numFmtId="0" fontId="8" fillId="0" borderId="0" xfId="0" applyFont="1" applyAlignment="1">
      <alignment horizontal="center" wrapText="1"/>
    </xf>
    <xf numFmtId="0" fontId="8" fillId="0" borderId="10" xfId="0" applyFont="1" applyBorder="1" applyAlignment="1">
      <alignment horizontal="center" wrapText="1"/>
    </xf>
    <xf numFmtId="0" fontId="11" fillId="0" borderId="11" xfId="0" applyFont="1" applyFill="1" applyBorder="1" applyAlignment="1">
      <alignment horizontal="right"/>
    </xf>
    <xf numFmtId="0" fontId="11" fillId="0" borderId="11" xfId="0" applyFont="1" applyFill="1" applyBorder="1" applyAlignment="1">
      <alignment horizontal="left" vertical="center" wrapText="1"/>
    </xf>
    <xf numFmtId="0" fontId="11" fillId="0" borderId="0" xfId="0" applyFont="1" applyAlignment="1">
      <alignment/>
    </xf>
    <xf numFmtId="49" fontId="7" fillId="0" borderId="11" xfId="0" applyNumberFormat="1" applyFont="1" applyFill="1" applyBorder="1" applyAlignment="1">
      <alignment horizontal="right"/>
    </xf>
    <xf numFmtId="0" fontId="7" fillId="0" borderId="12" xfId="0" applyFont="1" applyFill="1" applyBorder="1" applyAlignment="1">
      <alignment horizontal="left" vertical="center" wrapText="1"/>
    </xf>
    <xf numFmtId="0" fontId="7" fillId="0" borderId="12" xfId="0" applyFont="1" applyFill="1" applyBorder="1" applyAlignment="1">
      <alignment horizontal="center" wrapText="1"/>
    </xf>
    <xf numFmtId="3" fontId="7" fillId="0" borderId="12" xfId="0" applyNumberFormat="1" applyFont="1" applyFill="1" applyBorder="1" applyAlignment="1">
      <alignment horizontal="center"/>
    </xf>
    <xf numFmtId="4" fontId="11" fillId="0" borderId="12" xfId="0" applyNumberFormat="1" applyFont="1" applyFill="1" applyBorder="1" applyAlignment="1">
      <alignment/>
    </xf>
    <xf numFmtId="4" fontId="7" fillId="0" borderId="12" xfId="0" applyNumberFormat="1" applyFont="1" applyFill="1" applyBorder="1" applyAlignment="1">
      <alignment/>
    </xf>
    <xf numFmtId="0" fontId="7" fillId="0" borderId="11" xfId="0" applyFont="1" applyFill="1" applyBorder="1" applyAlignment="1">
      <alignment horizontal="left" vertical="center" wrapText="1"/>
    </xf>
    <xf numFmtId="0" fontId="7" fillId="0" borderId="11" xfId="0" applyFont="1" applyFill="1" applyBorder="1" applyAlignment="1">
      <alignment horizontal="center" wrapText="1"/>
    </xf>
    <xf numFmtId="3" fontId="11" fillId="0" borderId="11" xfId="0" applyNumberFormat="1" applyFont="1" applyFill="1" applyBorder="1" applyAlignment="1">
      <alignment horizontal="center"/>
    </xf>
    <xf numFmtId="3" fontId="7" fillId="0" borderId="11" xfId="0" applyNumberFormat="1" applyFont="1" applyFill="1" applyBorder="1" applyAlignment="1">
      <alignment horizontal="center"/>
    </xf>
    <xf numFmtId="4" fontId="7" fillId="0" borderId="11" xfId="0" applyNumberFormat="1" applyFont="1" applyFill="1" applyBorder="1" applyAlignment="1">
      <alignment/>
    </xf>
    <xf numFmtId="0" fontId="7" fillId="0" borderId="0" xfId="0" applyFont="1" applyAlignment="1">
      <alignment/>
    </xf>
    <xf numFmtId="0" fontId="7" fillId="0" borderId="0" xfId="0" applyFont="1" applyFill="1" applyBorder="1" applyAlignment="1">
      <alignment horizontal="left" wrapText="1"/>
    </xf>
    <xf numFmtId="0" fontId="11" fillId="33" borderId="11" xfId="0" applyFont="1" applyFill="1" applyBorder="1" applyAlignment="1">
      <alignment horizontal="left"/>
    </xf>
    <xf numFmtId="0" fontId="11" fillId="33" borderId="11" xfId="0" applyFont="1" applyFill="1" applyBorder="1" applyAlignment="1">
      <alignment horizontal="left" vertical="center" wrapText="1"/>
    </xf>
    <xf numFmtId="0" fontId="7" fillId="33" borderId="11" xfId="0" applyFont="1" applyFill="1" applyBorder="1" applyAlignment="1">
      <alignment horizontal="center"/>
    </xf>
    <xf numFmtId="0" fontId="11" fillId="33" borderId="11" xfId="0" applyFont="1" applyFill="1" applyBorder="1" applyAlignment="1">
      <alignment/>
    </xf>
    <xf numFmtId="1" fontId="12" fillId="33" borderId="11" xfId="0" applyNumberFormat="1" applyFont="1" applyFill="1" applyBorder="1" applyAlignment="1">
      <alignment horizontal="center"/>
    </xf>
    <xf numFmtId="1" fontId="12" fillId="33" borderId="11" xfId="0" applyNumberFormat="1" applyFont="1" applyFill="1" applyBorder="1" applyAlignment="1">
      <alignment/>
    </xf>
    <xf numFmtId="4" fontId="11" fillId="33" borderId="11" xfId="0" applyNumberFormat="1" applyFont="1" applyFill="1" applyBorder="1" applyAlignment="1">
      <alignment/>
    </xf>
    <xf numFmtId="0" fontId="11" fillId="0" borderId="11" xfId="0" applyFont="1" applyFill="1" applyBorder="1" applyAlignment="1">
      <alignment horizontal="right" vertical="center"/>
    </xf>
    <xf numFmtId="0" fontId="11" fillId="34" borderId="11" xfId="0" applyFont="1" applyFill="1" applyBorder="1" applyAlignment="1">
      <alignment horizontal="left" vertical="center" wrapText="1"/>
    </xf>
    <xf numFmtId="0" fontId="11" fillId="34" borderId="11" xfId="0" applyFont="1" applyFill="1" applyBorder="1" applyAlignment="1">
      <alignment horizontal="right" vertical="center"/>
    </xf>
    <xf numFmtId="3" fontId="7" fillId="0" borderId="11" xfId="0" applyNumberFormat="1" applyFont="1" applyFill="1" applyBorder="1" applyAlignment="1">
      <alignment horizontal="center" wrapText="1"/>
    </xf>
    <xf numFmtId="0" fontId="7" fillId="0" borderId="0" xfId="0" applyFont="1" applyFill="1" applyBorder="1" applyAlignment="1">
      <alignment/>
    </xf>
    <xf numFmtId="0" fontId="11" fillId="35" borderId="11" xfId="0" applyFont="1" applyFill="1" applyBorder="1" applyAlignment="1">
      <alignment horizontal="left"/>
    </xf>
    <xf numFmtId="0" fontId="11" fillId="35" borderId="11" xfId="0" applyFont="1" applyFill="1" applyBorder="1" applyAlignment="1">
      <alignment horizontal="left" vertical="center" wrapText="1"/>
    </xf>
    <xf numFmtId="0" fontId="7" fillId="35" borderId="11" xfId="0" applyFont="1" applyFill="1" applyBorder="1" applyAlignment="1">
      <alignment horizontal="center"/>
    </xf>
    <xf numFmtId="0" fontId="11" fillId="35" borderId="11" xfId="0" applyFont="1" applyFill="1" applyBorder="1" applyAlignment="1">
      <alignment horizontal="center"/>
    </xf>
    <xf numFmtId="0" fontId="11" fillId="35" borderId="13" xfId="0" applyFont="1" applyFill="1" applyBorder="1" applyAlignment="1">
      <alignment horizontal="center"/>
    </xf>
    <xf numFmtId="1" fontId="12" fillId="35" borderId="11" xfId="0" applyNumberFormat="1" applyFont="1" applyFill="1" applyBorder="1" applyAlignment="1">
      <alignment horizontal="center"/>
    </xf>
    <xf numFmtId="4" fontId="11" fillId="35" borderId="11" xfId="0" applyNumberFormat="1" applyFont="1" applyFill="1" applyBorder="1" applyAlignment="1">
      <alignment/>
    </xf>
    <xf numFmtId="0" fontId="11" fillId="35" borderId="14" xfId="0" applyFont="1" applyFill="1" applyBorder="1" applyAlignment="1">
      <alignment horizontal="center"/>
    </xf>
    <xf numFmtId="0" fontId="2" fillId="0" borderId="0" xfId="0" applyFont="1" applyFill="1" applyAlignment="1">
      <alignment/>
    </xf>
    <xf numFmtId="0" fontId="2" fillId="0" borderId="0" xfId="0" applyFont="1" applyAlignment="1">
      <alignment/>
    </xf>
    <xf numFmtId="0" fontId="2" fillId="0" borderId="0" xfId="0" applyFont="1" applyFill="1" applyBorder="1" applyAlignment="1">
      <alignment/>
    </xf>
    <xf numFmtId="0" fontId="37" fillId="0" borderId="0" xfId="0" applyFont="1" applyAlignment="1">
      <alignment/>
    </xf>
    <xf numFmtId="0" fontId="2" fillId="0" borderId="0" xfId="0" applyFont="1" applyFill="1" applyAlignment="1">
      <alignment horizontal="center" vertical="top"/>
    </xf>
    <xf numFmtId="0" fontId="38" fillId="0" borderId="0" xfId="0" applyFont="1" applyAlignment="1">
      <alignment/>
    </xf>
    <xf numFmtId="0" fontId="37" fillId="0" borderId="15" xfId="0" applyFont="1" applyBorder="1" applyAlignment="1">
      <alignment/>
    </xf>
    <xf numFmtId="0" fontId="2" fillId="0" borderId="15" xfId="0" applyFont="1" applyFill="1" applyBorder="1" applyAlignment="1">
      <alignment horizontal="center" vertical="top"/>
    </xf>
    <xf numFmtId="0" fontId="2" fillId="0" borderId="15" xfId="0" applyFont="1" applyBorder="1" applyAlignment="1">
      <alignment horizontal="left" indent="5"/>
    </xf>
    <xf numFmtId="0" fontId="2" fillId="0" borderId="15" xfId="0" applyFont="1" applyFill="1" applyBorder="1" applyAlignment="1">
      <alignment/>
    </xf>
    <xf numFmtId="0" fontId="2" fillId="0" borderId="0" xfId="0" applyFont="1" applyBorder="1" applyAlignment="1">
      <alignment horizontal="justify" wrapText="1"/>
    </xf>
    <xf numFmtId="0" fontId="7" fillId="0" borderId="0" xfId="0" applyFont="1" applyBorder="1" applyAlignment="1">
      <alignment horizontal="justify" vertical="top" wrapText="1"/>
    </xf>
    <xf numFmtId="0" fontId="7" fillId="0" borderId="0" xfId="0" applyFont="1" applyFill="1" applyAlignment="1">
      <alignment/>
    </xf>
    <xf numFmtId="0" fontId="7" fillId="0" borderId="0" xfId="0" applyFont="1" applyBorder="1" applyAlignment="1">
      <alignment wrapText="1"/>
    </xf>
    <xf numFmtId="0" fontId="11" fillId="0" borderId="0" xfId="0" applyFont="1" applyFill="1" applyAlignment="1">
      <alignment/>
    </xf>
    <xf numFmtId="0" fontId="18" fillId="0" borderId="0" xfId="0" applyFont="1" applyAlignment="1">
      <alignment horizontal="left" indent="3"/>
    </xf>
    <xf numFmtId="0" fontId="7" fillId="0" borderId="0" xfId="0" applyFont="1" applyBorder="1" applyAlignment="1">
      <alignment vertical="top"/>
    </xf>
    <xf numFmtId="0" fontId="7" fillId="0" borderId="0" xfId="0" applyFont="1" applyBorder="1" applyAlignment="1">
      <alignment vertical="top" wrapText="1"/>
    </xf>
    <xf numFmtId="0" fontId="2" fillId="0" borderId="0" xfId="0" applyFont="1" applyBorder="1" applyAlignment="1">
      <alignment wrapText="1"/>
    </xf>
    <xf numFmtId="0" fontId="2" fillId="0" borderId="0" xfId="0" applyFont="1" applyAlignment="1">
      <alignment horizontal="justify" vertical="top" wrapText="1"/>
    </xf>
    <xf numFmtId="0" fontId="2" fillId="0" borderId="0" xfId="0" applyFont="1" applyAlignment="1">
      <alignment wrapText="1"/>
    </xf>
    <xf numFmtId="0" fontId="2" fillId="0" borderId="16" xfId="0" applyFont="1" applyBorder="1" applyAlignment="1">
      <alignment wrapText="1"/>
    </xf>
    <xf numFmtId="0" fontId="7" fillId="0" borderId="16" xfId="0" applyFont="1" applyBorder="1" applyAlignment="1">
      <alignment vertical="top" wrapText="1"/>
    </xf>
    <xf numFmtId="0" fontId="7" fillId="0" borderId="0" xfId="0" applyFont="1" applyAlignment="1">
      <alignment/>
    </xf>
    <xf numFmtId="0" fontId="7" fillId="0" borderId="0" xfId="0" applyFont="1" applyAlignment="1">
      <alignment horizontal="left"/>
    </xf>
    <xf numFmtId="0" fontId="7" fillId="0" borderId="0" xfId="0" applyFont="1" applyAlignment="1">
      <alignment horizontal="center"/>
    </xf>
    <xf numFmtId="4" fontId="12" fillId="36" borderId="12" xfId="0" applyNumberFormat="1" applyFont="1" applyFill="1" applyBorder="1" applyAlignment="1">
      <alignment/>
    </xf>
    <xf numFmtId="0" fontId="2" fillId="0" borderId="0" xfId="0" applyFont="1" applyAlignment="1">
      <alignment horizontal="left"/>
    </xf>
    <xf numFmtId="0" fontId="7" fillId="0" borderId="11" xfId="0" applyFont="1" applyFill="1" applyBorder="1" applyAlignment="1">
      <alignment vertical="center" wrapText="1"/>
    </xf>
    <xf numFmtId="0" fontId="8" fillId="0" borderId="17" xfId="0" applyFont="1" applyBorder="1" applyAlignment="1">
      <alignment horizontal="center" wrapText="1"/>
    </xf>
    <xf numFmtId="0" fontId="7" fillId="34" borderId="11" xfId="0" applyFont="1" applyFill="1" applyBorder="1" applyAlignment="1">
      <alignment horizontal="center"/>
    </xf>
    <xf numFmtId="0" fontId="11" fillId="34" borderId="11" xfId="0" applyFont="1" applyFill="1" applyBorder="1" applyAlignment="1">
      <alignment horizontal="center"/>
    </xf>
    <xf numFmtId="0" fontId="11" fillId="34" borderId="14" xfId="0" applyFont="1" applyFill="1" applyBorder="1" applyAlignment="1">
      <alignment horizontal="center"/>
    </xf>
    <xf numFmtId="4" fontId="11" fillId="34" borderId="11" xfId="0" applyNumberFormat="1" applyFont="1" applyFill="1" applyBorder="1" applyAlignment="1">
      <alignment/>
    </xf>
    <xf numFmtId="4" fontId="11" fillId="34" borderId="11" xfId="0" applyNumberFormat="1" applyFont="1" applyFill="1" applyBorder="1" applyAlignment="1">
      <alignment horizontal="right"/>
    </xf>
    <xf numFmtId="3" fontId="7" fillId="34" borderId="11" xfId="0" applyNumberFormat="1" applyFont="1" applyFill="1" applyBorder="1" applyAlignment="1">
      <alignment horizontal="center"/>
    </xf>
    <xf numFmtId="3" fontId="7" fillId="34" borderId="18" xfId="0" applyNumberFormat="1" applyFont="1" applyFill="1" applyBorder="1" applyAlignment="1">
      <alignment horizontal="center"/>
    </xf>
    <xf numFmtId="0" fontId="20" fillId="34" borderId="13" xfId="0" applyFont="1" applyFill="1" applyBorder="1" applyAlignment="1">
      <alignment horizontal="center" vertical="center" wrapText="1"/>
    </xf>
    <xf numFmtId="0" fontId="9" fillId="34" borderId="19" xfId="0" applyFont="1" applyFill="1" applyBorder="1" applyAlignment="1">
      <alignment wrapText="1"/>
    </xf>
    <xf numFmtId="0" fontId="13" fillId="34" borderId="11" xfId="0" applyFont="1" applyFill="1" applyBorder="1" applyAlignment="1">
      <alignment horizontal="center" vertical="center" wrapText="1"/>
    </xf>
    <xf numFmtId="0" fontId="7" fillId="34" borderId="11" xfId="0" applyFont="1" applyFill="1" applyBorder="1" applyAlignment="1">
      <alignment horizontal="left" vertical="center" wrapText="1"/>
    </xf>
    <xf numFmtId="0" fontId="11" fillId="34" borderId="19" xfId="0" applyFont="1" applyFill="1" applyBorder="1" applyAlignment="1">
      <alignment horizontal="center"/>
    </xf>
    <xf numFmtId="2" fontId="7" fillId="0" borderId="11" xfId="0" applyNumberFormat="1" applyFont="1" applyFill="1" applyBorder="1" applyAlignment="1">
      <alignment/>
    </xf>
    <xf numFmtId="2" fontId="12" fillId="34" borderId="11" xfId="0" applyNumberFormat="1" applyFont="1" applyFill="1" applyBorder="1" applyAlignment="1">
      <alignment horizontal="center"/>
    </xf>
    <xf numFmtId="2" fontId="12" fillId="34" borderId="13" xfId="0" applyNumberFormat="1" applyFont="1" applyFill="1" applyBorder="1" applyAlignment="1">
      <alignment horizontal="center"/>
    </xf>
    <xf numFmtId="3" fontId="7" fillId="0" borderId="20" xfId="0" applyNumberFormat="1" applyFont="1" applyFill="1" applyBorder="1" applyAlignment="1">
      <alignment horizontal="center"/>
    </xf>
    <xf numFmtId="3" fontId="7" fillId="0" borderId="18" xfId="0" applyNumberFormat="1" applyFont="1" applyFill="1" applyBorder="1" applyAlignment="1">
      <alignment horizontal="center"/>
    </xf>
    <xf numFmtId="3" fontId="7" fillId="34" borderId="20" xfId="0" applyNumberFormat="1" applyFont="1" applyFill="1" applyBorder="1" applyAlignment="1">
      <alignment horizontal="center"/>
    </xf>
    <xf numFmtId="0" fontId="11" fillId="33" borderId="21" xfId="0" applyFont="1" applyFill="1" applyBorder="1" applyAlignment="1">
      <alignment horizontal="center"/>
    </xf>
    <xf numFmtId="3" fontId="7" fillId="0" borderId="22" xfId="0" applyNumberFormat="1" applyFont="1" applyFill="1" applyBorder="1" applyAlignment="1">
      <alignment horizontal="center"/>
    </xf>
    <xf numFmtId="3" fontId="7" fillId="34" borderId="22" xfId="0" applyNumberFormat="1" applyFont="1" applyFill="1" applyBorder="1" applyAlignment="1">
      <alignment horizontal="center"/>
    </xf>
    <xf numFmtId="0" fontId="11" fillId="34" borderId="20" xfId="0" applyFont="1" applyFill="1" applyBorder="1" applyAlignment="1">
      <alignment horizontal="center"/>
    </xf>
    <xf numFmtId="0" fontId="11" fillId="34" borderId="23" xfId="0" applyFont="1" applyFill="1" applyBorder="1" applyAlignment="1">
      <alignment horizontal="center"/>
    </xf>
    <xf numFmtId="4" fontId="7" fillId="0" borderId="14" xfId="0" applyNumberFormat="1" applyFont="1" applyFill="1" applyBorder="1" applyAlignment="1">
      <alignment horizontal="right"/>
    </xf>
    <xf numFmtId="4" fontId="7" fillId="0" borderId="13" xfId="0" applyNumberFormat="1" applyFont="1" applyFill="1" applyBorder="1" applyAlignment="1">
      <alignment horizontal="right"/>
    </xf>
    <xf numFmtId="4" fontId="7" fillId="0" borderId="12" xfId="0" applyNumberFormat="1" applyFont="1" applyFill="1" applyBorder="1" applyAlignment="1">
      <alignment horizontal="right"/>
    </xf>
    <xf numFmtId="4" fontId="11" fillId="34" borderId="14" xfId="0" applyNumberFormat="1" applyFont="1" applyFill="1" applyBorder="1" applyAlignment="1">
      <alignment horizontal="right"/>
    </xf>
    <xf numFmtId="4" fontId="11" fillId="34" borderId="13" xfId="0" applyNumberFormat="1" applyFont="1" applyFill="1" applyBorder="1" applyAlignment="1">
      <alignment horizontal="right"/>
    </xf>
    <xf numFmtId="4" fontId="7" fillId="34" borderId="13" xfId="0" applyNumberFormat="1" applyFont="1" applyFill="1" applyBorder="1" applyAlignment="1">
      <alignment horizontal="right"/>
    </xf>
    <xf numFmtId="4" fontId="7" fillId="35" borderId="11" xfId="0" applyNumberFormat="1" applyFont="1" applyFill="1" applyBorder="1" applyAlignment="1">
      <alignment horizontal="right"/>
    </xf>
    <xf numFmtId="4" fontId="7" fillId="35" borderId="14" xfId="0" applyNumberFormat="1" applyFont="1" applyFill="1" applyBorder="1" applyAlignment="1">
      <alignment horizontal="right"/>
    </xf>
    <xf numFmtId="4" fontId="7" fillId="35" borderId="13" xfId="0" applyNumberFormat="1" applyFont="1" applyFill="1" applyBorder="1" applyAlignment="1">
      <alignment horizontal="right"/>
    </xf>
    <xf numFmtId="49" fontId="7" fillId="0" borderId="10" xfId="0" applyNumberFormat="1" applyFont="1" applyFill="1" applyBorder="1" applyAlignment="1">
      <alignment horizontal="right"/>
    </xf>
    <xf numFmtId="0" fontId="7" fillId="0" borderId="10" xfId="0" applyFont="1" applyFill="1" applyBorder="1" applyAlignment="1">
      <alignment vertical="center" wrapText="1"/>
    </xf>
    <xf numFmtId="0" fontId="37" fillId="0" borderId="15" xfId="0" applyFont="1" applyBorder="1" applyAlignment="1">
      <alignment/>
    </xf>
    <xf numFmtId="0" fontId="11" fillId="34" borderId="11" xfId="0" applyFont="1" applyFill="1" applyBorder="1" applyAlignment="1">
      <alignment horizontal="left"/>
    </xf>
    <xf numFmtId="0" fontId="7" fillId="34" borderId="11" xfId="0" applyFont="1" applyFill="1" applyBorder="1" applyAlignment="1">
      <alignment horizontal="right"/>
    </xf>
    <xf numFmtId="0" fontId="11" fillId="34" borderId="11" xfId="0" applyFont="1" applyFill="1" applyBorder="1" applyAlignment="1">
      <alignment horizontal="right"/>
    </xf>
    <xf numFmtId="3" fontId="11" fillId="37" borderId="12" xfId="0" applyNumberFormat="1" applyFont="1" applyFill="1" applyBorder="1" applyAlignment="1">
      <alignment horizontal="center"/>
    </xf>
    <xf numFmtId="3" fontId="11" fillId="37" borderId="11" xfId="0" applyNumberFormat="1" applyFont="1" applyFill="1" applyBorder="1" applyAlignment="1">
      <alignment horizontal="center"/>
    </xf>
    <xf numFmtId="4" fontId="11" fillId="37" borderId="12" xfId="0" applyNumberFormat="1" applyFont="1" applyFill="1" applyBorder="1" applyAlignment="1">
      <alignment/>
    </xf>
    <xf numFmtId="3" fontId="11" fillId="37" borderId="11" xfId="0" applyNumberFormat="1" applyFont="1" applyFill="1" applyBorder="1" applyAlignment="1">
      <alignment/>
    </xf>
    <xf numFmtId="4" fontId="11" fillId="37" borderId="11" xfId="0" applyNumberFormat="1" applyFont="1" applyFill="1" applyBorder="1" applyAlignment="1">
      <alignment/>
    </xf>
    <xf numFmtId="0" fontId="11" fillId="37" borderId="11" xfId="0" applyFont="1" applyFill="1" applyBorder="1" applyAlignment="1">
      <alignment horizontal="center"/>
    </xf>
    <xf numFmtId="0" fontId="2" fillId="0" borderId="0" xfId="0" applyFont="1" applyAlignment="1">
      <alignment vertical="center"/>
    </xf>
    <xf numFmtId="0" fontId="4" fillId="0" borderId="0" xfId="0" applyFont="1" applyFill="1" applyBorder="1" applyAlignment="1">
      <alignment vertical="center" wrapText="1"/>
    </xf>
    <xf numFmtId="0" fontId="2" fillId="0" borderId="0" xfId="0" applyFont="1" applyAlignment="1">
      <alignment vertical="center" wrapText="1"/>
    </xf>
    <xf numFmtId="0" fontId="2" fillId="0" borderId="0" xfId="0" applyFont="1" applyBorder="1" applyAlignment="1">
      <alignment vertical="center"/>
    </xf>
    <xf numFmtId="0" fontId="2" fillId="0" borderId="15" xfId="0" applyFont="1" applyBorder="1" applyAlignment="1">
      <alignment vertical="center"/>
    </xf>
    <xf numFmtId="0" fontId="7" fillId="5" borderId="19" xfId="0" applyFont="1" applyFill="1" applyBorder="1" applyAlignment="1">
      <alignment vertical="center" wrapText="1"/>
    </xf>
    <xf numFmtId="0" fontId="15" fillId="38" borderId="19" xfId="0" applyFont="1" applyFill="1" applyBorder="1" applyAlignment="1">
      <alignment wrapText="1"/>
    </xf>
    <xf numFmtId="0" fontId="2" fillId="0" borderId="16" xfId="0" applyFont="1" applyBorder="1" applyAlignment="1">
      <alignment vertical="center" wrapText="1"/>
    </xf>
    <xf numFmtId="0" fontId="7" fillId="0" borderId="0" xfId="0" applyFont="1" applyAlignment="1">
      <alignment vertical="top"/>
    </xf>
    <xf numFmtId="0" fontId="19" fillId="0" borderId="14" xfId="0" applyFont="1" applyBorder="1" applyAlignment="1">
      <alignment horizontal="center" wrapText="1"/>
    </xf>
    <xf numFmtId="0" fontId="2" fillId="0" borderId="19" xfId="0" applyFont="1" applyBorder="1" applyAlignment="1">
      <alignment horizontal="center"/>
    </xf>
    <xf numFmtId="0" fontId="2" fillId="0" borderId="13" xfId="0" applyFont="1" applyBorder="1" applyAlignment="1">
      <alignment horizontal="center"/>
    </xf>
    <xf numFmtId="0" fontId="20" fillId="34" borderId="14" xfId="0" applyFont="1" applyFill="1" applyBorder="1" applyAlignment="1">
      <alignment horizontal="center" vertical="center" wrapText="1"/>
    </xf>
    <xf numFmtId="0" fontId="9" fillId="34" borderId="19"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13" fillId="34" borderId="14" xfId="0" applyFont="1" applyFill="1" applyBorder="1" applyAlignment="1">
      <alignment horizontal="center" vertical="center" wrapText="1"/>
    </xf>
    <xf numFmtId="0" fontId="13" fillId="34" borderId="19" xfId="0" applyFont="1" applyFill="1" applyBorder="1" applyAlignment="1">
      <alignment horizontal="center" vertical="center" wrapText="1"/>
    </xf>
    <xf numFmtId="3" fontId="7" fillId="0" borderId="14" xfId="0" applyNumberFormat="1" applyFont="1" applyFill="1" applyBorder="1" applyAlignment="1">
      <alignment horizontal="center"/>
    </xf>
    <xf numFmtId="3" fontId="7" fillId="0" borderId="19" xfId="0" applyNumberFormat="1" applyFont="1" applyFill="1" applyBorder="1" applyAlignment="1">
      <alignment horizontal="center"/>
    </xf>
    <xf numFmtId="4" fontId="7" fillId="0" borderId="14" xfId="0" applyNumberFormat="1" applyFont="1" applyFill="1" applyBorder="1" applyAlignment="1">
      <alignment horizontal="right"/>
    </xf>
    <xf numFmtId="4" fontId="7" fillId="0" borderId="13" xfId="0" applyNumberFormat="1" applyFont="1" applyFill="1" applyBorder="1" applyAlignment="1">
      <alignment horizontal="right"/>
    </xf>
    <xf numFmtId="0" fontId="8" fillId="0" borderId="10" xfId="0" applyFont="1" applyBorder="1" applyAlignment="1">
      <alignment horizontal="center" wrapText="1"/>
    </xf>
    <xf numFmtId="0" fontId="8" fillId="0" borderId="24" xfId="0" applyFont="1" applyBorder="1" applyAlignment="1">
      <alignment horizontal="center" wrapText="1"/>
    </xf>
    <xf numFmtId="0" fontId="8" fillId="0" borderId="12" xfId="0" applyFont="1" applyBorder="1" applyAlignment="1">
      <alignment horizontal="center" wrapText="1"/>
    </xf>
    <xf numFmtId="0" fontId="10" fillId="0" borderId="10"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2" xfId="0" applyFont="1" applyBorder="1" applyAlignment="1">
      <alignment horizontal="center" vertical="center" wrapText="1"/>
    </xf>
    <xf numFmtId="0" fontId="8" fillId="0" borderId="14" xfId="0" applyFont="1" applyBorder="1" applyAlignment="1">
      <alignment horizontal="center" wrapText="1"/>
    </xf>
    <xf numFmtId="0" fontId="8" fillId="0" borderId="13" xfId="0" applyFont="1" applyBorder="1" applyAlignment="1">
      <alignment horizontal="center" wrapText="1"/>
    </xf>
    <xf numFmtId="0" fontId="2" fillId="0" borderId="0" xfId="0" applyFont="1" applyAlignment="1">
      <alignment horizontal="center" vertical="center"/>
    </xf>
    <xf numFmtId="0" fontId="4" fillId="0" borderId="0" xfId="0" applyFont="1" applyFill="1" applyBorder="1" applyAlignment="1">
      <alignment horizontal="center" vertical="center" wrapText="1"/>
    </xf>
    <xf numFmtId="0" fontId="2" fillId="0" borderId="0" xfId="0" applyFont="1" applyAlignment="1">
      <alignment horizontal="center" vertical="center" wrapText="1"/>
    </xf>
    <xf numFmtId="0" fontId="7" fillId="0" borderId="0" xfId="0" applyFont="1" applyAlignment="1">
      <alignment horizontal="center" vertical="top"/>
    </xf>
    <xf numFmtId="0" fontId="2" fillId="0" borderId="0" xfId="0" applyFont="1" applyAlignment="1">
      <alignment horizontal="left" vertical="center" wrapText="1"/>
    </xf>
    <xf numFmtId="0" fontId="11" fillId="0" borderId="14" xfId="0" applyFont="1" applyFill="1" applyBorder="1" applyAlignment="1">
      <alignment horizontal="center"/>
    </xf>
    <xf numFmtId="0" fontId="11" fillId="0" borderId="19" xfId="0" applyFont="1" applyFill="1" applyBorder="1" applyAlignment="1">
      <alignment horizontal="center"/>
    </xf>
    <xf numFmtId="0" fontId="11" fillId="0" borderId="16" xfId="0" applyFont="1" applyFill="1" applyBorder="1" applyAlignment="1">
      <alignment horizontal="center"/>
    </xf>
    <xf numFmtId="0" fontId="11" fillId="0" borderId="13" xfId="0" applyFont="1" applyFill="1" applyBorder="1" applyAlignment="1">
      <alignment horizontal="center"/>
    </xf>
    <xf numFmtId="0" fontId="2" fillId="0" borderId="0" xfId="0" applyFont="1" applyAlignment="1">
      <alignment horizontal="left"/>
    </xf>
    <xf numFmtId="0" fontId="8" fillId="0" borderId="25" xfId="0" applyFont="1" applyBorder="1" applyAlignment="1">
      <alignment horizontal="center" wrapText="1"/>
    </xf>
    <xf numFmtId="0" fontId="8" fillId="0" borderId="26" xfId="0" applyFont="1" applyBorder="1" applyAlignment="1">
      <alignment horizontal="center" wrapText="1"/>
    </xf>
    <xf numFmtId="3" fontId="7" fillId="34" borderId="14" xfId="0" applyNumberFormat="1" applyFont="1" applyFill="1" applyBorder="1" applyAlignment="1">
      <alignment horizontal="center"/>
    </xf>
    <xf numFmtId="3" fontId="7" fillId="34" borderId="19" xfId="0" applyNumberFormat="1" applyFont="1" applyFill="1" applyBorder="1" applyAlignment="1">
      <alignment horizontal="center"/>
    </xf>
    <xf numFmtId="0" fontId="11" fillId="33" borderId="14" xfId="0" applyFont="1" applyFill="1" applyBorder="1" applyAlignment="1">
      <alignment horizontal="center"/>
    </xf>
    <xf numFmtId="0" fontId="11" fillId="33" borderId="13" xfId="0" applyFont="1" applyFill="1" applyBorder="1" applyAlignment="1">
      <alignment horizontal="center"/>
    </xf>
    <xf numFmtId="4" fontId="11" fillId="33" borderId="14" xfId="0" applyNumberFormat="1" applyFont="1" applyFill="1" applyBorder="1" applyAlignment="1">
      <alignment horizontal="right"/>
    </xf>
    <xf numFmtId="4" fontId="11" fillId="33" borderId="13" xfId="0" applyNumberFormat="1" applyFont="1" applyFill="1" applyBorder="1" applyAlignment="1">
      <alignment horizontal="right"/>
    </xf>
    <xf numFmtId="0" fontId="11" fillId="0" borderId="11" xfId="0" applyFont="1" applyFill="1" applyBorder="1" applyAlignment="1">
      <alignment horizontal="center"/>
    </xf>
    <xf numFmtId="0" fontId="11" fillId="0" borderId="10" xfId="0" applyFont="1" applyFill="1" applyBorder="1" applyAlignment="1">
      <alignment horizontal="center"/>
    </xf>
    <xf numFmtId="3" fontId="7" fillId="0" borderId="14" xfId="0" applyNumberFormat="1" applyFont="1" applyFill="1" applyBorder="1" applyAlignment="1">
      <alignment horizontal="center" wrapText="1"/>
    </xf>
    <xf numFmtId="3" fontId="7" fillId="0" borderId="19" xfId="0" applyNumberFormat="1" applyFont="1" applyFill="1" applyBorder="1" applyAlignment="1">
      <alignment horizontal="center" wrapText="1"/>
    </xf>
    <xf numFmtId="0" fontId="11" fillId="34" borderId="14" xfId="0" applyFont="1" applyFill="1" applyBorder="1" applyAlignment="1">
      <alignment horizontal="center"/>
    </xf>
    <xf numFmtId="0" fontId="11" fillId="34" borderId="19" xfId="0" applyFont="1" applyFill="1" applyBorder="1" applyAlignment="1">
      <alignment horizontal="center"/>
    </xf>
    <xf numFmtId="0" fontId="11" fillId="34" borderId="16" xfId="0" applyFont="1" applyFill="1" applyBorder="1" applyAlignment="1">
      <alignment horizontal="center"/>
    </xf>
    <xf numFmtId="0" fontId="11" fillId="34" borderId="13" xfId="0" applyFont="1" applyFill="1" applyBorder="1" applyAlignment="1">
      <alignment horizontal="center"/>
    </xf>
    <xf numFmtId="4" fontId="12" fillId="36" borderId="25" xfId="0" applyNumberFormat="1" applyFont="1" applyFill="1" applyBorder="1" applyAlignment="1">
      <alignment horizontal="right"/>
    </xf>
    <xf numFmtId="4" fontId="12" fillId="36" borderId="16" xfId="0" applyNumberFormat="1" applyFont="1" applyFill="1" applyBorder="1" applyAlignment="1">
      <alignment horizontal="right"/>
    </xf>
    <xf numFmtId="4" fontId="12" fillId="36" borderId="17" xfId="0" applyNumberFormat="1" applyFont="1" applyFill="1" applyBorder="1" applyAlignment="1">
      <alignment horizontal="right"/>
    </xf>
    <xf numFmtId="0" fontId="11" fillId="35" borderId="14" xfId="0" applyFont="1" applyFill="1" applyBorder="1" applyAlignment="1">
      <alignment horizontal="center"/>
    </xf>
    <xf numFmtId="0" fontId="11" fillId="35" borderId="13" xfId="0" applyFont="1" applyFill="1" applyBorder="1" applyAlignment="1">
      <alignment horizontal="center"/>
    </xf>
    <xf numFmtId="4" fontId="7" fillId="35" borderId="14" xfId="0" applyNumberFormat="1" applyFont="1" applyFill="1" applyBorder="1" applyAlignment="1">
      <alignment horizontal="right"/>
    </xf>
    <xf numFmtId="4" fontId="7" fillId="35" borderId="13" xfId="0" applyNumberFormat="1" applyFont="1" applyFill="1" applyBorder="1" applyAlignment="1">
      <alignment horizontal="right"/>
    </xf>
    <xf numFmtId="4" fontId="11" fillId="35" borderId="11" xfId="0" applyNumberFormat="1" applyFont="1" applyFill="1" applyBorder="1" applyAlignment="1">
      <alignment horizontal="center"/>
    </xf>
    <xf numFmtId="0" fontId="14" fillId="0" borderId="14" xfId="0" applyFont="1" applyFill="1" applyBorder="1" applyAlignment="1">
      <alignment horizontal="left"/>
    </xf>
    <xf numFmtId="0" fontId="14" fillId="0" borderId="19" xfId="0" applyFont="1" applyFill="1" applyBorder="1" applyAlignment="1">
      <alignment horizontal="left"/>
    </xf>
    <xf numFmtId="0" fontId="16" fillId="0" borderId="14"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4" fontId="7" fillId="0" borderId="25" xfId="0" applyNumberFormat="1" applyFont="1" applyFill="1" applyBorder="1" applyAlignment="1">
      <alignment horizontal="right"/>
    </xf>
    <xf numFmtId="4" fontId="7" fillId="0" borderId="16" xfId="0" applyNumberFormat="1" applyFont="1" applyFill="1" applyBorder="1" applyAlignment="1">
      <alignment horizontal="right"/>
    </xf>
    <xf numFmtId="0" fontId="17" fillId="0" borderId="15" xfId="0" applyFont="1" applyBorder="1" applyAlignment="1">
      <alignment horizontal="justify"/>
    </xf>
    <xf numFmtId="0" fontId="37" fillId="0" borderId="15" xfId="0" applyFont="1" applyBorder="1" applyAlignment="1">
      <alignment/>
    </xf>
    <xf numFmtId="0" fontId="7" fillId="0" borderId="16" xfId="0" applyFont="1" applyBorder="1" applyAlignment="1">
      <alignment horizontal="center" vertical="top"/>
    </xf>
    <xf numFmtId="0" fontId="17" fillId="0" borderId="0" xfId="0" applyFont="1" applyAlignment="1">
      <alignment horizontal="justify"/>
    </xf>
    <xf numFmtId="0" fontId="37" fillId="0" borderId="0" xfId="0" applyFont="1" applyAlignment="1">
      <alignment/>
    </xf>
    <xf numFmtId="0" fontId="2" fillId="0" borderId="0" xfId="0" applyFont="1" applyAlignment="1">
      <alignment horizontal="justify"/>
    </xf>
    <xf numFmtId="0" fontId="38" fillId="0" borderId="0" xfId="0" applyFont="1" applyAlignment="1">
      <alignment/>
    </xf>
    <xf numFmtId="0" fontId="37" fillId="0" borderId="15" xfId="0" applyFont="1" applyBorder="1" applyAlignment="1">
      <alignment horizont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5" borderId="14" xfId="0" applyFont="1" applyFill="1" applyBorder="1" applyAlignment="1">
      <alignment horizontal="left" vertical="center" wrapText="1"/>
    </xf>
    <xf numFmtId="0" fontId="2" fillId="5" borderId="19" xfId="0" applyFont="1" applyFill="1" applyBorder="1" applyAlignment="1">
      <alignment horizontal="left" vertical="center" wrapText="1"/>
    </xf>
    <xf numFmtId="0" fontId="15" fillId="38" borderId="14" xfId="0" applyFont="1" applyFill="1" applyBorder="1" applyAlignment="1">
      <alignment horizontal="left" wrapText="1"/>
    </xf>
    <xf numFmtId="0" fontId="15" fillId="38" borderId="19" xfId="0" applyFont="1" applyFill="1" applyBorder="1" applyAlignment="1">
      <alignment horizontal="left" wrapText="1"/>
    </xf>
    <xf numFmtId="0" fontId="13" fillId="35" borderId="11" xfId="0" applyFont="1" applyFill="1" applyBorder="1" applyAlignment="1">
      <alignment horizontal="left" vertical="center" wrapText="1"/>
    </xf>
    <xf numFmtId="0" fontId="2" fillId="0" borderId="16" xfId="0" applyFont="1"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Y91"/>
  <sheetViews>
    <sheetView tabSelected="1" zoomScale="89" zoomScaleNormal="89" zoomScalePageLayoutView="0" workbookViewId="0" topLeftCell="A67">
      <selection activeCell="M63" sqref="M63"/>
    </sheetView>
  </sheetViews>
  <sheetFormatPr defaultColWidth="9.140625" defaultRowHeight="12.75" outlineLevelCol="1"/>
  <cols>
    <col min="1" max="1" width="4.57421875" style="76" customWidth="1"/>
    <col min="2" max="2" width="32.57421875" style="76" customWidth="1"/>
    <col min="3" max="3" width="8.8515625" style="30" customWidth="1"/>
    <col min="4" max="4" width="9.00390625" style="30" customWidth="1"/>
    <col min="5" max="5" width="7.7109375" style="30" customWidth="1"/>
    <col min="6" max="6" width="9.00390625" style="30" customWidth="1"/>
    <col min="7" max="7" width="6.7109375" style="30" customWidth="1"/>
    <col min="8" max="8" width="1.8515625" style="30" customWidth="1"/>
    <col min="9" max="9" width="21.57421875" style="30" customWidth="1"/>
    <col min="10" max="10" width="12.140625" style="77" customWidth="1" outlineLevel="1"/>
    <col min="11" max="12" width="14.00390625" style="30" customWidth="1"/>
    <col min="13" max="14" width="13.7109375" style="30" customWidth="1"/>
    <col min="15" max="15" width="12.8515625" style="30" customWidth="1"/>
    <col min="16" max="16" width="0.9921875" style="30" customWidth="1"/>
    <col min="17" max="17" width="11.57421875" style="30" hidden="1" customWidth="1" outlineLevel="1"/>
    <col min="18" max="18" width="16.8515625" style="30" customWidth="1" collapsed="1"/>
    <col min="19" max="19" width="0" style="30" hidden="1" customWidth="1"/>
    <col min="20" max="20" width="10.8515625" style="30" hidden="1" customWidth="1"/>
    <col min="21" max="22" width="0" style="30" hidden="1" customWidth="1"/>
    <col min="23" max="16384" width="9.140625" style="30" customWidth="1"/>
  </cols>
  <sheetData>
    <row r="2" spans="1:25" s="4" customFormat="1" ht="18.75">
      <c r="A2" s="1" t="s">
        <v>0</v>
      </c>
      <c r="B2" s="2"/>
      <c r="C2" s="3"/>
      <c r="D2" s="2"/>
      <c r="E2" s="2"/>
      <c r="F2" s="1"/>
      <c r="H2" s="5"/>
      <c r="I2" s="5"/>
      <c r="J2" s="5"/>
      <c r="K2" s="5"/>
      <c r="N2" s="2"/>
      <c r="O2" s="2" t="s">
        <v>1</v>
      </c>
      <c r="W2" s="1"/>
      <c r="X2" s="1"/>
      <c r="Y2" s="1"/>
    </row>
    <row r="3" spans="1:25" s="4" customFormat="1" ht="15.75">
      <c r="A3" s="1" t="s">
        <v>2</v>
      </c>
      <c r="B3" s="2"/>
      <c r="C3" s="3"/>
      <c r="D3" s="2"/>
      <c r="E3" s="2"/>
      <c r="F3" s="1"/>
      <c r="H3" s="6"/>
      <c r="I3" s="6"/>
      <c r="J3" s="6"/>
      <c r="K3" s="6"/>
      <c r="N3" s="2"/>
      <c r="O3" s="2" t="s">
        <v>3</v>
      </c>
      <c r="W3" s="1"/>
      <c r="X3" s="1"/>
      <c r="Y3" s="1"/>
    </row>
    <row r="4" spans="1:25" s="4" customFormat="1" ht="15.75">
      <c r="A4" s="1" t="s">
        <v>4</v>
      </c>
      <c r="B4" s="2"/>
      <c r="C4" s="3"/>
      <c r="D4" s="2"/>
      <c r="E4" s="2"/>
      <c r="F4" s="1"/>
      <c r="H4" s="7"/>
      <c r="I4" s="7"/>
      <c r="J4" s="7"/>
      <c r="K4" s="7"/>
      <c r="N4" s="2"/>
      <c r="O4" s="2" t="s">
        <v>5</v>
      </c>
      <c r="W4" s="1"/>
      <c r="X4" s="1"/>
      <c r="Y4" s="1"/>
    </row>
    <row r="5" spans="1:25" s="4" customFormat="1" ht="15.75">
      <c r="A5" s="1" t="s">
        <v>6</v>
      </c>
      <c r="B5" s="2"/>
      <c r="C5" s="3"/>
      <c r="D5" s="2"/>
      <c r="E5" s="2"/>
      <c r="F5" s="1"/>
      <c r="H5" s="7"/>
      <c r="I5" s="7"/>
      <c r="J5" s="7"/>
      <c r="K5" s="7"/>
      <c r="N5" s="2"/>
      <c r="O5" s="2" t="s">
        <v>7</v>
      </c>
      <c r="W5" s="1"/>
      <c r="X5" s="1"/>
      <c r="Y5" s="1"/>
    </row>
    <row r="6" spans="1:25" s="4" customFormat="1" ht="15.75">
      <c r="A6" s="158" t="s">
        <v>8</v>
      </c>
      <c r="B6" s="158"/>
      <c r="C6" s="158"/>
      <c r="D6" s="158"/>
      <c r="E6" s="158"/>
      <c r="F6" s="158"/>
      <c r="G6" s="158"/>
      <c r="H6" s="158"/>
      <c r="I6" s="158"/>
      <c r="J6" s="158"/>
      <c r="K6" s="158"/>
      <c r="L6" s="158"/>
      <c r="M6" s="158"/>
      <c r="N6" s="158"/>
      <c r="O6" s="158"/>
      <c r="P6" s="158"/>
      <c r="Q6" s="158"/>
      <c r="R6" s="158"/>
      <c r="S6" s="126"/>
      <c r="T6" s="126"/>
      <c r="U6" s="126"/>
      <c r="V6" s="126"/>
      <c r="W6" s="1"/>
      <c r="X6" s="1"/>
      <c r="Y6" s="1"/>
    </row>
    <row r="7" spans="1:25" s="4" customFormat="1" ht="8.25" customHeight="1">
      <c r="A7" s="8"/>
      <c r="B7" s="9"/>
      <c r="C7" s="10"/>
      <c r="D7" s="10"/>
      <c r="E7" s="10"/>
      <c r="F7" s="1"/>
      <c r="G7" s="1"/>
      <c r="H7" s="11"/>
      <c r="I7" s="11"/>
      <c r="J7" s="11"/>
      <c r="K7" s="11"/>
      <c r="L7" s="1"/>
      <c r="M7" s="1"/>
      <c r="N7" s="1"/>
      <c r="O7" s="1"/>
      <c r="P7" s="1"/>
      <c r="Q7" s="1"/>
      <c r="R7" s="1"/>
      <c r="S7" s="1"/>
      <c r="T7" s="1"/>
      <c r="U7" s="1"/>
      <c r="V7" s="1"/>
      <c r="W7" s="1"/>
      <c r="X7" s="1"/>
      <c r="Y7" s="1"/>
    </row>
    <row r="8" spans="1:25" s="4" customFormat="1" ht="21.75" customHeight="1">
      <c r="A8" s="159" t="s">
        <v>120</v>
      </c>
      <c r="B8" s="159"/>
      <c r="C8" s="159"/>
      <c r="D8" s="159"/>
      <c r="E8" s="159"/>
      <c r="F8" s="159"/>
      <c r="G8" s="159"/>
      <c r="H8" s="159"/>
      <c r="I8" s="159"/>
      <c r="J8" s="159"/>
      <c r="K8" s="159"/>
      <c r="L8" s="159"/>
      <c r="M8" s="159"/>
      <c r="N8" s="159"/>
      <c r="O8" s="159"/>
      <c r="P8" s="127"/>
      <c r="Q8" s="127"/>
      <c r="R8" s="127"/>
      <c r="S8" s="127"/>
      <c r="T8" s="127"/>
      <c r="U8" s="127"/>
      <c r="V8" s="127"/>
      <c r="W8" s="1"/>
      <c r="X8" s="1"/>
      <c r="Y8" s="1"/>
    </row>
    <row r="9" spans="1:25" s="4" customFormat="1" ht="36" customHeight="1">
      <c r="A9" s="160" t="s">
        <v>9</v>
      </c>
      <c r="B9" s="160"/>
      <c r="C9" s="160"/>
      <c r="D9" s="160"/>
      <c r="E9" s="160"/>
      <c r="F9" s="160"/>
      <c r="G9" s="160"/>
      <c r="H9" s="160"/>
      <c r="I9" s="160"/>
      <c r="J9" s="160"/>
      <c r="K9" s="160"/>
      <c r="L9" s="160"/>
      <c r="M9" s="160"/>
      <c r="N9" s="160"/>
      <c r="O9" s="160"/>
      <c r="P9" s="128"/>
      <c r="Q9" s="128"/>
      <c r="R9" s="128"/>
      <c r="S9" s="128"/>
      <c r="T9" s="128"/>
      <c r="U9" s="128"/>
      <c r="V9" s="128"/>
      <c r="W9" s="1"/>
      <c r="X9" s="1"/>
      <c r="Y9" s="1"/>
    </row>
    <row r="10" spans="1:25" s="4" customFormat="1" ht="6" customHeight="1">
      <c r="A10" s="12"/>
      <c r="B10" s="9"/>
      <c r="C10" s="10"/>
      <c r="D10" s="10"/>
      <c r="E10" s="10"/>
      <c r="F10" s="1"/>
      <c r="G10" s="1"/>
      <c r="H10" s="11"/>
      <c r="I10" s="11"/>
      <c r="J10" s="11"/>
      <c r="K10" s="11"/>
      <c r="L10" s="1"/>
      <c r="M10" s="1"/>
      <c r="N10" s="1"/>
      <c r="O10" s="1"/>
      <c r="P10" s="1"/>
      <c r="Q10" s="1"/>
      <c r="R10" s="1"/>
      <c r="S10" s="1"/>
      <c r="T10" s="1"/>
      <c r="U10" s="1"/>
      <c r="V10" s="1"/>
      <c r="W10" s="1"/>
      <c r="X10" s="1"/>
      <c r="Y10" s="1"/>
    </row>
    <row r="11" spans="1:25" s="4" customFormat="1" ht="25.5" customHeight="1">
      <c r="A11" s="159" t="str">
        <f>A8</f>
        <v>№46-2020    «Ремонт насосно-компрессорных труб» /  №46-2020  “Tubing repair”</v>
      </c>
      <c r="B11" s="159"/>
      <c r="C11" s="159"/>
      <c r="D11" s="159"/>
      <c r="E11" s="159"/>
      <c r="F11" s="159"/>
      <c r="G11" s="159"/>
      <c r="H11" s="159"/>
      <c r="I11" s="159"/>
      <c r="J11" s="159"/>
      <c r="K11" s="159"/>
      <c r="L11" s="159"/>
      <c r="M11" s="159"/>
      <c r="N11" s="159"/>
      <c r="O11" s="159"/>
      <c r="P11" s="127"/>
      <c r="Q11" s="127"/>
      <c r="R11" s="127"/>
      <c r="S11" s="127"/>
      <c r="T11" s="127"/>
      <c r="U11" s="127"/>
      <c r="V11" s="127"/>
      <c r="W11" s="1"/>
      <c r="X11" s="1"/>
      <c r="Y11" s="1"/>
    </row>
    <row r="12" spans="1:25" s="4" customFormat="1" ht="12" customHeight="1">
      <c r="A12" s="209"/>
      <c r="B12" s="209"/>
      <c r="C12" s="209"/>
      <c r="D12" s="209"/>
      <c r="E12" s="209"/>
      <c r="F12" s="209"/>
      <c r="G12" s="209"/>
      <c r="H12" s="209"/>
      <c r="I12" s="209"/>
      <c r="J12" s="209"/>
      <c r="K12" s="209"/>
      <c r="L12" s="209"/>
      <c r="M12" s="209"/>
      <c r="N12" s="209"/>
      <c r="O12" s="209"/>
      <c r="P12" s="209"/>
      <c r="Q12" s="209"/>
      <c r="R12" s="209"/>
      <c r="S12" s="129"/>
      <c r="T12" s="129"/>
      <c r="U12" s="129"/>
      <c r="V12" s="129"/>
      <c r="W12" s="1"/>
      <c r="X12" s="1"/>
      <c r="Y12" s="1"/>
    </row>
    <row r="13" spans="1:25" s="4" customFormat="1" ht="15" customHeight="1">
      <c r="A13" s="210"/>
      <c r="B13" s="210"/>
      <c r="C13" s="210"/>
      <c r="D13" s="210"/>
      <c r="E13" s="210"/>
      <c r="F13" s="210"/>
      <c r="G13" s="210"/>
      <c r="H13" s="210"/>
      <c r="I13" s="210"/>
      <c r="J13" s="210"/>
      <c r="K13" s="210"/>
      <c r="L13" s="210"/>
      <c r="M13" s="210"/>
      <c r="N13" s="210"/>
      <c r="O13" s="210"/>
      <c r="P13" s="210"/>
      <c r="Q13" s="210"/>
      <c r="R13" s="210"/>
      <c r="S13" s="130"/>
      <c r="T13" s="130"/>
      <c r="U13" s="130"/>
      <c r="V13" s="130"/>
      <c r="W13" s="1"/>
      <c r="X13" s="1"/>
      <c r="Y13" s="1"/>
    </row>
    <row r="14" spans="1:25" s="4" customFormat="1" ht="15.75">
      <c r="A14" s="203" t="s">
        <v>10</v>
      </c>
      <c r="B14" s="203"/>
      <c r="C14" s="203"/>
      <c r="D14" s="203"/>
      <c r="E14" s="203"/>
      <c r="F14" s="203"/>
      <c r="G14" s="203"/>
      <c r="H14" s="203"/>
      <c r="I14" s="203"/>
      <c r="J14" s="203"/>
      <c r="K14" s="203"/>
      <c r="L14" s="203"/>
      <c r="M14" s="203"/>
      <c r="N14" s="203"/>
      <c r="O14" s="203"/>
      <c r="P14" s="203"/>
      <c r="Q14" s="203"/>
      <c r="R14" s="203"/>
      <c r="S14" s="1"/>
      <c r="T14" s="1"/>
      <c r="U14" s="1"/>
      <c r="V14" s="1"/>
      <c r="W14" s="1"/>
      <c r="X14" s="1"/>
      <c r="Y14" s="1"/>
    </row>
    <row r="15" spans="1:25" s="4" customFormat="1" ht="76.5" customHeight="1">
      <c r="A15" s="160" t="s">
        <v>11</v>
      </c>
      <c r="B15" s="160"/>
      <c r="C15" s="160"/>
      <c r="D15" s="160"/>
      <c r="E15" s="160"/>
      <c r="F15" s="160"/>
      <c r="G15" s="160"/>
      <c r="H15" s="160"/>
      <c r="I15" s="160"/>
      <c r="J15" s="160"/>
      <c r="K15" s="160"/>
      <c r="L15" s="160"/>
      <c r="M15" s="160"/>
      <c r="N15" s="160"/>
      <c r="O15" s="160"/>
      <c r="P15" s="160"/>
      <c r="Q15" s="160"/>
      <c r="R15" s="160"/>
      <c r="S15" s="128"/>
      <c r="T15" s="128"/>
      <c r="U15" s="128"/>
      <c r="V15" s="128"/>
      <c r="W15" s="1"/>
      <c r="X15" s="1"/>
      <c r="Y15" s="1"/>
    </row>
    <row r="16" spans="1:25" s="4" customFormat="1" ht="15.75">
      <c r="A16" s="167" t="s">
        <v>12</v>
      </c>
      <c r="B16" s="167"/>
      <c r="C16" s="167"/>
      <c r="D16" s="167"/>
      <c r="E16" s="167"/>
      <c r="F16" s="167"/>
      <c r="G16" s="167"/>
      <c r="H16" s="167"/>
      <c r="I16" s="167"/>
      <c r="J16" s="167"/>
      <c r="K16" s="167"/>
      <c r="L16" s="167"/>
      <c r="M16" s="167"/>
      <c r="N16" s="167"/>
      <c r="O16" s="167"/>
      <c r="P16" s="167"/>
      <c r="Q16" s="167"/>
      <c r="R16" s="167"/>
      <c r="S16" s="167"/>
      <c r="T16" s="167"/>
      <c r="U16" s="167"/>
      <c r="V16" s="167"/>
      <c r="W16" s="1"/>
      <c r="X16" s="1"/>
      <c r="Y16" s="1"/>
    </row>
    <row r="17" spans="1:25" s="4" customFormat="1" ht="27.75" customHeight="1">
      <c r="A17" s="79"/>
      <c r="B17" s="147" t="s">
        <v>14</v>
      </c>
      <c r="C17" s="147" t="s">
        <v>15</v>
      </c>
      <c r="D17" s="147" t="s">
        <v>16</v>
      </c>
      <c r="E17" s="135" t="s">
        <v>17</v>
      </c>
      <c r="F17" s="136"/>
      <c r="G17" s="136"/>
      <c r="H17" s="136"/>
      <c r="I17" s="137"/>
      <c r="J17" s="150" t="s">
        <v>18</v>
      </c>
      <c r="K17" s="153" t="s">
        <v>19</v>
      </c>
      <c r="L17" s="147" t="s">
        <v>20</v>
      </c>
      <c r="M17" s="135" t="s">
        <v>17</v>
      </c>
      <c r="N17" s="136"/>
      <c r="O17" s="136"/>
      <c r="P17" s="136"/>
      <c r="Q17" s="136"/>
      <c r="R17" s="137"/>
      <c r="S17" s="79"/>
      <c r="T17" s="79"/>
      <c r="U17" s="79"/>
      <c r="V17" s="79"/>
      <c r="W17" s="1"/>
      <c r="X17" s="1"/>
      <c r="Y17" s="1"/>
    </row>
    <row r="18" spans="1:19" s="14" customFormat="1" ht="107.25" customHeight="1">
      <c r="A18" s="168" t="s">
        <v>13</v>
      </c>
      <c r="B18" s="148"/>
      <c r="C18" s="148"/>
      <c r="D18" s="148"/>
      <c r="E18" s="138" t="s">
        <v>85</v>
      </c>
      <c r="F18" s="139"/>
      <c r="G18" s="139"/>
      <c r="H18" s="140"/>
      <c r="I18" s="89" t="s">
        <v>86</v>
      </c>
      <c r="J18" s="151"/>
      <c r="K18" s="154"/>
      <c r="L18" s="148"/>
      <c r="M18" s="141" t="s">
        <v>85</v>
      </c>
      <c r="N18" s="142"/>
      <c r="O18" s="142"/>
      <c r="P18" s="142"/>
      <c r="Q18" s="90"/>
      <c r="R18" s="91" t="s">
        <v>86</v>
      </c>
      <c r="S18" s="13"/>
    </row>
    <row r="19" spans="1:19" s="14" customFormat="1" ht="36" customHeight="1">
      <c r="A19" s="169"/>
      <c r="B19" s="149"/>
      <c r="C19" s="149"/>
      <c r="D19" s="149"/>
      <c r="E19" s="81" t="s">
        <v>21</v>
      </c>
      <c r="F19" s="15" t="s">
        <v>22</v>
      </c>
      <c r="G19" s="156" t="s">
        <v>23</v>
      </c>
      <c r="H19" s="157"/>
      <c r="I19" s="15" t="s">
        <v>24</v>
      </c>
      <c r="J19" s="152"/>
      <c r="K19" s="155"/>
      <c r="L19" s="149"/>
      <c r="M19" s="81" t="s">
        <v>21</v>
      </c>
      <c r="N19" s="15" t="s">
        <v>22</v>
      </c>
      <c r="O19" s="156" t="s">
        <v>23</v>
      </c>
      <c r="P19" s="157"/>
      <c r="Q19" s="13"/>
      <c r="R19" s="15" t="s">
        <v>24</v>
      </c>
      <c r="S19" s="13"/>
    </row>
    <row r="20" spans="1:18" s="18" customFormat="1" ht="27" customHeight="1" thickBot="1">
      <c r="A20" s="16" t="s">
        <v>25</v>
      </c>
      <c r="B20" s="17" t="s">
        <v>26</v>
      </c>
      <c r="C20" s="163"/>
      <c r="D20" s="164"/>
      <c r="E20" s="164"/>
      <c r="F20" s="164"/>
      <c r="G20" s="164"/>
      <c r="H20" s="164"/>
      <c r="I20" s="165"/>
      <c r="J20" s="164"/>
      <c r="K20" s="164"/>
      <c r="L20" s="164"/>
      <c r="M20" s="164"/>
      <c r="N20" s="164"/>
      <c r="O20" s="164"/>
      <c r="P20" s="164"/>
      <c r="Q20" s="164"/>
      <c r="R20" s="166"/>
    </row>
    <row r="21" spans="1:18" s="18" customFormat="1" ht="27" customHeight="1">
      <c r="A21" s="19" t="s">
        <v>27</v>
      </c>
      <c r="B21" s="20" t="s">
        <v>116</v>
      </c>
      <c r="C21" s="21" t="s">
        <v>28</v>
      </c>
      <c r="D21" s="120">
        <f>SUM(E21:I21)</f>
        <v>7000</v>
      </c>
      <c r="E21" s="22">
        <v>1500</v>
      </c>
      <c r="F21" s="22">
        <v>3000</v>
      </c>
      <c r="G21" s="143">
        <v>950</v>
      </c>
      <c r="H21" s="144"/>
      <c r="I21" s="97">
        <v>1550</v>
      </c>
      <c r="J21" s="96">
        <f>K21*1.2</f>
        <v>0</v>
      </c>
      <c r="K21" s="78"/>
      <c r="L21" s="122">
        <f>SUM(M21:R21)</f>
        <v>0</v>
      </c>
      <c r="M21" s="24">
        <f>E21*$K$21</f>
        <v>0</v>
      </c>
      <c r="N21" s="24">
        <f>F21*$K$21</f>
        <v>0</v>
      </c>
      <c r="O21" s="145">
        <f>G21*$K$21</f>
        <v>0</v>
      </c>
      <c r="P21" s="146"/>
      <c r="Q21" s="145">
        <f>I21*$K$21</f>
        <v>0</v>
      </c>
      <c r="R21" s="146"/>
    </row>
    <row r="22" spans="1:22" ht="25.5">
      <c r="A22" s="19" t="s">
        <v>29</v>
      </c>
      <c r="B22" s="25" t="s">
        <v>117</v>
      </c>
      <c r="C22" s="26" t="s">
        <v>28</v>
      </c>
      <c r="D22" s="121">
        <f>SUM(E22:I22)</f>
        <v>3900</v>
      </c>
      <c r="E22" s="28">
        <v>1000</v>
      </c>
      <c r="F22" s="28">
        <v>1000</v>
      </c>
      <c r="G22" s="143">
        <v>1000</v>
      </c>
      <c r="H22" s="144"/>
      <c r="I22" s="98">
        <v>900</v>
      </c>
      <c r="J22" s="96">
        <f>K22*1.2</f>
        <v>0</v>
      </c>
      <c r="K22" s="78"/>
      <c r="L22" s="122">
        <f>SUM(M22:R22)</f>
        <v>0</v>
      </c>
      <c r="M22" s="24">
        <f>E22*$K$22</f>
        <v>0</v>
      </c>
      <c r="N22" s="94">
        <f>F22*K22</f>
        <v>0</v>
      </c>
      <c r="O22" s="145">
        <f>G22*K22</f>
        <v>0</v>
      </c>
      <c r="P22" s="146"/>
      <c r="Q22" s="145">
        <f>I22*K22</f>
        <v>0</v>
      </c>
      <c r="R22" s="146"/>
      <c r="V22" s="31"/>
    </row>
    <row r="23" spans="1:18" ht="27" customHeight="1">
      <c r="A23" s="19" t="s">
        <v>30</v>
      </c>
      <c r="B23" s="25" t="s">
        <v>118</v>
      </c>
      <c r="C23" s="26" t="s">
        <v>28</v>
      </c>
      <c r="D23" s="121">
        <f>SUM(E23:I23)</f>
        <v>1330</v>
      </c>
      <c r="E23" s="27"/>
      <c r="F23" s="28"/>
      <c r="G23" s="143">
        <v>1000</v>
      </c>
      <c r="H23" s="144"/>
      <c r="I23" s="98">
        <v>330</v>
      </c>
      <c r="J23" s="96">
        <f>K23*1.2</f>
        <v>0</v>
      </c>
      <c r="K23" s="78"/>
      <c r="L23" s="122">
        <f>SUM(M23:R23)</f>
        <v>0</v>
      </c>
      <c r="M23" s="23"/>
      <c r="N23" s="29"/>
      <c r="O23" s="145">
        <f>G23*K23</f>
        <v>0</v>
      </c>
      <c r="P23" s="146"/>
      <c r="Q23" s="145">
        <f>I23*K23</f>
        <v>0</v>
      </c>
      <c r="R23" s="146"/>
    </row>
    <row r="24" spans="1:18" ht="27" customHeight="1" thickBot="1">
      <c r="A24" s="19" t="s">
        <v>92</v>
      </c>
      <c r="B24" s="25" t="s">
        <v>119</v>
      </c>
      <c r="C24" s="26" t="s">
        <v>28</v>
      </c>
      <c r="D24" s="121">
        <f>SUM(E24:I24)</f>
        <v>1000</v>
      </c>
      <c r="E24" s="27">
        <v>800</v>
      </c>
      <c r="F24" s="28"/>
      <c r="G24" s="143"/>
      <c r="H24" s="144"/>
      <c r="I24" s="101">
        <v>200</v>
      </c>
      <c r="J24" s="96">
        <f>K24*1.2</f>
        <v>0</v>
      </c>
      <c r="K24" s="78"/>
      <c r="L24" s="122">
        <f>SUM(M24:R24)</f>
        <v>0</v>
      </c>
      <c r="M24" s="24">
        <f>E24*K24</f>
        <v>0</v>
      </c>
      <c r="N24" s="29"/>
      <c r="O24" s="145"/>
      <c r="P24" s="146"/>
      <c r="Q24" s="145">
        <f>I24*K24</f>
        <v>0</v>
      </c>
      <c r="R24" s="146"/>
    </row>
    <row r="25" spans="1:18" ht="25.5">
      <c r="A25" s="32"/>
      <c r="B25" s="33" t="s">
        <v>31</v>
      </c>
      <c r="C25" s="34"/>
      <c r="D25" s="35"/>
      <c r="E25" s="35"/>
      <c r="F25" s="35"/>
      <c r="G25" s="172"/>
      <c r="H25" s="173"/>
      <c r="I25" s="100"/>
      <c r="J25" s="36"/>
      <c r="K25" s="37"/>
      <c r="L25" s="38">
        <f>SUM(M25:R25)</f>
        <v>0</v>
      </c>
      <c r="M25" s="38">
        <f>SUM(M21:M24)</f>
        <v>0</v>
      </c>
      <c r="N25" s="38">
        <f>N21+N22+N23+N24</f>
        <v>0</v>
      </c>
      <c r="O25" s="174">
        <f>SUM(O21:O24)</f>
        <v>0</v>
      </c>
      <c r="P25" s="175"/>
      <c r="Q25" s="174">
        <f>SUM(R21:R24)</f>
        <v>0</v>
      </c>
      <c r="R25" s="175"/>
    </row>
    <row r="26" spans="1:18" ht="40.5" customHeight="1" thickBot="1">
      <c r="A26" s="39" t="s">
        <v>32</v>
      </c>
      <c r="B26" s="40" t="s">
        <v>33</v>
      </c>
      <c r="C26" s="17"/>
      <c r="D26" s="176"/>
      <c r="E26" s="176"/>
      <c r="F26" s="176"/>
      <c r="G26" s="176"/>
      <c r="H26" s="176"/>
      <c r="I26" s="177"/>
      <c r="J26" s="176"/>
      <c r="K26" s="176"/>
      <c r="L26" s="176"/>
      <c r="M26" s="176"/>
      <c r="N26" s="176"/>
      <c r="O26" s="176"/>
      <c r="P26" s="176"/>
      <c r="Q26" s="176"/>
      <c r="R26" s="176"/>
    </row>
    <row r="27" spans="1:18" ht="30" customHeight="1">
      <c r="A27" s="19" t="s">
        <v>34</v>
      </c>
      <c r="B27" s="25" t="s">
        <v>116</v>
      </c>
      <c r="C27" s="26" t="s">
        <v>28</v>
      </c>
      <c r="D27" s="121">
        <f>SUM(E27:I27)</f>
        <v>277</v>
      </c>
      <c r="E27" s="87">
        <v>57</v>
      </c>
      <c r="F27" s="87">
        <v>126</v>
      </c>
      <c r="G27" s="170">
        <v>35</v>
      </c>
      <c r="H27" s="171"/>
      <c r="I27" s="99">
        <v>59</v>
      </c>
      <c r="J27" s="95">
        <f>K27*1.2</f>
        <v>0</v>
      </c>
      <c r="K27" s="78"/>
      <c r="L27" s="122">
        <f>M27+N27+O27+Q27</f>
        <v>0</v>
      </c>
      <c r="M27" s="24">
        <f>E27*K27</f>
        <v>0</v>
      </c>
      <c r="N27" s="29">
        <f>F27*K27</f>
        <v>0</v>
      </c>
      <c r="O27" s="145">
        <f>G27*$K$27</f>
        <v>0</v>
      </c>
      <c r="P27" s="146"/>
      <c r="Q27" s="145">
        <f>I27*$K$27</f>
        <v>0</v>
      </c>
      <c r="R27" s="146"/>
    </row>
    <row r="28" spans="1:18" ht="30" customHeight="1">
      <c r="A28" s="19" t="s">
        <v>35</v>
      </c>
      <c r="B28" s="25" t="s">
        <v>117</v>
      </c>
      <c r="C28" s="26" t="s">
        <v>28</v>
      </c>
      <c r="D28" s="121">
        <f>SUM(E28:I28)</f>
        <v>50</v>
      </c>
      <c r="E28" s="87">
        <v>14</v>
      </c>
      <c r="F28" s="87">
        <v>14</v>
      </c>
      <c r="G28" s="170">
        <v>14</v>
      </c>
      <c r="H28" s="171"/>
      <c r="I28" s="88">
        <v>8</v>
      </c>
      <c r="J28" s="95">
        <f>K28*1.2</f>
        <v>0</v>
      </c>
      <c r="K28" s="78"/>
      <c r="L28" s="122">
        <f>M28+N28+O28+Q28</f>
        <v>0</v>
      </c>
      <c r="M28" s="24">
        <f>E28*K28</f>
        <v>0</v>
      </c>
      <c r="N28" s="29">
        <f>F28*K28</f>
        <v>0</v>
      </c>
      <c r="O28" s="145">
        <f>G28*K28</f>
        <v>0</v>
      </c>
      <c r="P28" s="146"/>
      <c r="Q28" s="145">
        <f>I28*K28</f>
        <v>0</v>
      </c>
      <c r="R28" s="146"/>
    </row>
    <row r="29" spans="1:18" ht="30" customHeight="1">
      <c r="A29" s="19" t="s">
        <v>36</v>
      </c>
      <c r="B29" s="25" t="s">
        <v>118</v>
      </c>
      <c r="C29" s="26" t="s">
        <v>28</v>
      </c>
      <c r="D29" s="121">
        <f>SUM(E29:I29)</f>
        <v>25</v>
      </c>
      <c r="E29" s="87"/>
      <c r="F29" s="87"/>
      <c r="G29" s="170">
        <v>20</v>
      </c>
      <c r="H29" s="171"/>
      <c r="I29" s="88">
        <v>5</v>
      </c>
      <c r="J29" s="95">
        <f>K29*1.2</f>
        <v>0</v>
      </c>
      <c r="K29" s="78"/>
      <c r="L29" s="122">
        <f>M29+N29+O29+Q29</f>
        <v>0</v>
      </c>
      <c r="M29" s="24"/>
      <c r="N29" s="29"/>
      <c r="O29" s="145">
        <f>G29*K29</f>
        <v>0</v>
      </c>
      <c r="P29" s="146"/>
      <c r="Q29" s="145">
        <f>I29*K29</f>
        <v>0</v>
      </c>
      <c r="R29" s="146"/>
    </row>
    <row r="30" spans="1:18" ht="30" customHeight="1" thickBot="1">
      <c r="A30" s="19" t="s">
        <v>93</v>
      </c>
      <c r="B30" s="25" t="s">
        <v>119</v>
      </c>
      <c r="C30" s="26" t="s">
        <v>28</v>
      </c>
      <c r="D30" s="121">
        <f>SUM(E30:H30)</f>
        <v>0</v>
      </c>
      <c r="E30" s="87"/>
      <c r="F30" s="87"/>
      <c r="G30" s="170"/>
      <c r="H30" s="171"/>
      <c r="I30" s="102"/>
      <c r="J30" s="95">
        <f>K30*1.2</f>
        <v>0</v>
      </c>
      <c r="K30" s="78"/>
      <c r="L30" s="122">
        <f>M30+N30+O30+Q30</f>
        <v>0</v>
      </c>
      <c r="M30" s="24"/>
      <c r="N30" s="29"/>
      <c r="O30" s="145"/>
      <c r="P30" s="146"/>
      <c r="Q30" s="145"/>
      <c r="R30" s="146"/>
    </row>
    <row r="31" spans="1:18" ht="33" customHeight="1">
      <c r="A31" s="32"/>
      <c r="B31" s="33" t="s">
        <v>31</v>
      </c>
      <c r="C31" s="34"/>
      <c r="D31" s="35"/>
      <c r="E31" s="35"/>
      <c r="F31" s="35"/>
      <c r="G31" s="172"/>
      <c r="H31" s="173"/>
      <c r="I31" s="100"/>
      <c r="J31" s="36"/>
      <c r="K31" s="37"/>
      <c r="L31" s="38">
        <f>SUM(M31:R31)</f>
        <v>0</v>
      </c>
      <c r="M31" s="38">
        <f>SUM(M27:M30)</f>
        <v>0</v>
      </c>
      <c r="N31" s="38">
        <f>SUM(N27:N30)</f>
        <v>0</v>
      </c>
      <c r="O31" s="174">
        <f>SUM(O27:P30)</f>
        <v>0</v>
      </c>
      <c r="P31" s="175"/>
      <c r="Q31" s="174">
        <f>SUM(Q27:R30)</f>
        <v>0</v>
      </c>
      <c r="R31" s="175"/>
    </row>
    <row r="32" spans="1:18" ht="48" customHeight="1" thickBot="1">
      <c r="A32" s="41" t="s">
        <v>37</v>
      </c>
      <c r="B32" s="40" t="s">
        <v>38</v>
      </c>
      <c r="C32" s="17"/>
      <c r="D32" s="176"/>
      <c r="E32" s="176"/>
      <c r="F32" s="176"/>
      <c r="G32" s="176"/>
      <c r="H32" s="176"/>
      <c r="I32" s="177"/>
      <c r="J32" s="176"/>
      <c r="K32" s="176"/>
      <c r="L32" s="176"/>
      <c r="M32" s="176"/>
      <c r="N32" s="176"/>
      <c r="O32" s="176"/>
      <c r="P32" s="176"/>
      <c r="Q32" s="176"/>
      <c r="R32" s="176"/>
    </row>
    <row r="33" spans="1:18" ht="30" customHeight="1">
      <c r="A33" s="19" t="s">
        <v>39</v>
      </c>
      <c r="B33" s="25" t="s">
        <v>116</v>
      </c>
      <c r="C33" s="26" t="s">
        <v>28</v>
      </c>
      <c r="D33" s="121">
        <f>SUM(E33:I33)</f>
        <v>2723</v>
      </c>
      <c r="E33" s="87">
        <v>585</v>
      </c>
      <c r="F33" s="87">
        <v>1160</v>
      </c>
      <c r="G33" s="170">
        <v>373</v>
      </c>
      <c r="H33" s="171"/>
      <c r="I33" s="99">
        <v>605</v>
      </c>
      <c r="J33" s="95">
        <f>K33*1.2</f>
        <v>0</v>
      </c>
      <c r="K33" s="78"/>
      <c r="L33" s="122">
        <f>SUM(M33:R33)</f>
        <v>0</v>
      </c>
      <c r="M33" s="24">
        <f>E33*K33</f>
        <v>0</v>
      </c>
      <c r="N33" s="29">
        <f>F33*K33</f>
        <v>0</v>
      </c>
      <c r="O33" s="145">
        <f>G33*K33</f>
        <v>0</v>
      </c>
      <c r="P33" s="146"/>
      <c r="Q33" s="145">
        <f>I33*K33</f>
        <v>0</v>
      </c>
      <c r="R33" s="146"/>
    </row>
    <row r="34" spans="1:18" ht="30" customHeight="1">
      <c r="A34" s="19" t="s">
        <v>40</v>
      </c>
      <c r="B34" s="25" t="s">
        <v>117</v>
      </c>
      <c r="C34" s="26" t="s">
        <v>28</v>
      </c>
      <c r="D34" s="121">
        <f>SUM(E34:I34)</f>
        <v>1250</v>
      </c>
      <c r="E34" s="87">
        <v>320</v>
      </c>
      <c r="F34" s="87">
        <v>320</v>
      </c>
      <c r="G34" s="170">
        <v>320</v>
      </c>
      <c r="H34" s="171"/>
      <c r="I34" s="88">
        <v>290</v>
      </c>
      <c r="J34" s="95">
        <f>K34*1.2</f>
        <v>0</v>
      </c>
      <c r="K34" s="78"/>
      <c r="L34" s="122">
        <f>SUM(M34:R34)</f>
        <v>0</v>
      </c>
      <c r="M34" s="24">
        <f>E34*K34</f>
        <v>0</v>
      </c>
      <c r="N34" s="29">
        <f>F34*K34</f>
        <v>0</v>
      </c>
      <c r="O34" s="145">
        <f>G34*K34</f>
        <v>0</v>
      </c>
      <c r="P34" s="146"/>
      <c r="Q34" s="145">
        <f>I34*K34</f>
        <v>0</v>
      </c>
      <c r="R34" s="146"/>
    </row>
    <row r="35" spans="1:18" ht="30" customHeight="1">
      <c r="A35" s="19" t="s">
        <v>41</v>
      </c>
      <c r="B35" s="25" t="s">
        <v>118</v>
      </c>
      <c r="C35" s="26" t="s">
        <v>28</v>
      </c>
      <c r="D35" s="121">
        <f>SUM(E35:I35)</f>
        <v>545</v>
      </c>
      <c r="E35" s="87"/>
      <c r="F35" s="87"/>
      <c r="G35" s="170">
        <v>409</v>
      </c>
      <c r="H35" s="171"/>
      <c r="I35" s="88">
        <v>136</v>
      </c>
      <c r="J35" s="95">
        <f>K35*1.2</f>
        <v>0</v>
      </c>
      <c r="K35" s="78"/>
      <c r="L35" s="122">
        <f>SUM(M35:R35)</f>
        <v>0</v>
      </c>
      <c r="M35" s="24"/>
      <c r="N35" s="29"/>
      <c r="O35" s="145">
        <f>G35*K35</f>
        <v>0</v>
      </c>
      <c r="P35" s="146"/>
      <c r="Q35" s="145">
        <f>I35*K35</f>
        <v>0</v>
      </c>
      <c r="R35" s="146"/>
    </row>
    <row r="36" spans="1:18" ht="30" customHeight="1" thickBot="1">
      <c r="A36" s="19" t="s">
        <v>94</v>
      </c>
      <c r="B36" s="25" t="s">
        <v>119</v>
      </c>
      <c r="C36" s="26" t="s">
        <v>28</v>
      </c>
      <c r="D36" s="121">
        <f>SUM(E36:H36)</f>
        <v>0</v>
      </c>
      <c r="E36" s="87"/>
      <c r="F36" s="87"/>
      <c r="G36" s="170"/>
      <c r="H36" s="171"/>
      <c r="I36" s="102"/>
      <c r="J36" s="95">
        <f>K36*1.2</f>
        <v>0</v>
      </c>
      <c r="K36" s="78"/>
      <c r="L36" s="122">
        <f>M36+N36+O36+Q36</f>
        <v>0</v>
      </c>
      <c r="M36" s="24"/>
      <c r="N36" s="29"/>
      <c r="O36" s="145"/>
      <c r="P36" s="146"/>
      <c r="Q36" s="145"/>
      <c r="R36" s="146"/>
    </row>
    <row r="37" spans="1:18" ht="31.5" customHeight="1">
      <c r="A37" s="32"/>
      <c r="B37" s="33" t="s">
        <v>31</v>
      </c>
      <c r="C37" s="34"/>
      <c r="D37" s="35"/>
      <c r="E37" s="35"/>
      <c r="F37" s="35"/>
      <c r="G37" s="172"/>
      <c r="H37" s="173"/>
      <c r="I37" s="100"/>
      <c r="J37" s="36"/>
      <c r="K37" s="37"/>
      <c r="L37" s="38">
        <f>SUM(M37:R37)</f>
        <v>0</v>
      </c>
      <c r="M37" s="38">
        <f>M33+M34+M35+M36</f>
        <v>0</v>
      </c>
      <c r="N37" s="38">
        <f>N33+N34+N35+N36</f>
        <v>0</v>
      </c>
      <c r="O37" s="174">
        <f>O33+O34+O35+O36</f>
        <v>0</v>
      </c>
      <c r="P37" s="175"/>
      <c r="Q37" s="174">
        <f>Q33+Q34+Q35+Q36</f>
        <v>0</v>
      </c>
      <c r="R37" s="175"/>
    </row>
    <row r="38" spans="1:23" ht="26.25" thickBot="1">
      <c r="A38" s="39" t="s">
        <v>42</v>
      </c>
      <c r="B38" s="40" t="s">
        <v>123</v>
      </c>
      <c r="C38" s="17"/>
      <c r="D38" s="176"/>
      <c r="E38" s="176"/>
      <c r="F38" s="176"/>
      <c r="G38" s="176"/>
      <c r="H38" s="176"/>
      <c r="I38" s="177"/>
      <c r="J38" s="176"/>
      <c r="K38" s="176"/>
      <c r="L38" s="176"/>
      <c r="M38" s="176"/>
      <c r="N38" s="176"/>
      <c r="O38" s="176"/>
      <c r="P38" s="176"/>
      <c r="Q38" s="176"/>
      <c r="R38" s="176"/>
      <c r="W38" s="64"/>
    </row>
    <row r="39" spans="1:23" ht="40.5" customHeight="1">
      <c r="A39" s="19" t="s">
        <v>95</v>
      </c>
      <c r="B39" s="25" t="s">
        <v>121</v>
      </c>
      <c r="C39" s="26" t="s">
        <v>28</v>
      </c>
      <c r="D39" s="121">
        <f>SUM(E39:H39)</f>
        <v>7786</v>
      </c>
      <c r="E39" s="42">
        <f aca="true" t="shared" si="0" ref="E39:G40">E21+E27+E33</f>
        <v>2142</v>
      </c>
      <c r="F39" s="42">
        <f t="shared" si="0"/>
        <v>4286</v>
      </c>
      <c r="G39" s="178">
        <f t="shared" si="0"/>
        <v>1358</v>
      </c>
      <c r="H39" s="179"/>
      <c r="I39" s="97"/>
      <c r="J39" s="96">
        <f>K39*1.2</f>
        <v>0</v>
      </c>
      <c r="K39" s="78"/>
      <c r="L39" s="122">
        <f>SUM(M39:R39)</f>
        <v>0</v>
      </c>
      <c r="M39" s="24">
        <f>K39*E39</f>
        <v>0</v>
      </c>
      <c r="N39" s="29">
        <f>K39*F39</f>
        <v>0</v>
      </c>
      <c r="O39" s="145">
        <f>K39*G39</f>
        <v>0</v>
      </c>
      <c r="P39" s="146"/>
      <c r="Q39" s="145"/>
      <c r="R39" s="146"/>
      <c r="W39" s="64"/>
    </row>
    <row r="40" spans="1:23" ht="33.75" customHeight="1">
      <c r="A40" s="19" t="s">
        <v>96</v>
      </c>
      <c r="B40" s="25" t="s">
        <v>67</v>
      </c>
      <c r="C40" s="26" t="s">
        <v>28</v>
      </c>
      <c r="D40" s="121">
        <f>SUM(E40:I40)</f>
        <v>4002</v>
      </c>
      <c r="E40" s="28">
        <f t="shared" si="0"/>
        <v>1334</v>
      </c>
      <c r="F40" s="28">
        <f t="shared" si="0"/>
        <v>1334</v>
      </c>
      <c r="G40" s="143">
        <f t="shared" si="0"/>
        <v>1334</v>
      </c>
      <c r="H40" s="144"/>
      <c r="I40" s="98"/>
      <c r="J40" s="96">
        <f>K40*1.2</f>
        <v>0</v>
      </c>
      <c r="K40" s="78"/>
      <c r="L40" s="122">
        <f>SUM(M40:R40)</f>
        <v>0</v>
      </c>
      <c r="M40" s="24">
        <f>K40*E40</f>
        <v>0</v>
      </c>
      <c r="N40" s="24">
        <f>F40*K40</f>
        <v>0</v>
      </c>
      <c r="O40" s="145">
        <f>G40*K40</f>
        <v>0</v>
      </c>
      <c r="P40" s="146"/>
      <c r="Q40" s="107"/>
      <c r="R40" s="107"/>
      <c r="W40" s="64"/>
    </row>
    <row r="41" spans="1:23" ht="31.5" customHeight="1">
      <c r="A41" s="19" t="s">
        <v>43</v>
      </c>
      <c r="B41" s="25" t="s">
        <v>68</v>
      </c>
      <c r="C41" s="26" t="s">
        <v>28</v>
      </c>
      <c r="D41" s="121">
        <f>SUM(E41:I41)</f>
        <v>1429</v>
      </c>
      <c r="E41" s="28"/>
      <c r="F41" s="28"/>
      <c r="G41" s="143">
        <f>G23+G29+G35</f>
        <v>1429</v>
      </c>
      <c r="H41" s="144"/>
      <c r="I41" s="98"/>
      <c r="J41" s="96">
        <f>K41*1.2</f>
        <v>0</v>
      </c>
      <c r="K41" s="78"/>
      <c r="L41" s="122">
        <f>SUM(M41:R41)</f>
        <v>0</v>
      </c>
      <c r="M41" s="24"/>
      <c r="N41" s="29"/>
      <c r="O41" s="145">
        <f>G41*K41</f>
        <v>0</v>
      </c>
      <c r="P41" s="146"/>
      <c r="Q41" s="105"/>
      <c r="R41" s="106"/>
      <c r="W41" s="64"/>
    </row>
    <row r="42" spans="1:23" ht="30" customHeight="1" thickBot="1">
      <c r="A42" s="19" t="s">
        <v>97</v>
      </c>
      <c r="B42" s="25" t="s">
        <v>69</v>
      </c>
      <c r="C42" s="26" t="s">
        <v>28</v>
      </c>
      <c r="D42" s="121">
        <f>SUM(E42:I42)</f>
        <v>800</v>
      </c>
      <c r="E42" s="28">
        <f>E24+E30+E36</f>
        <v>800</v>
      </c>
      <c r="F42" s="28"/>
      <c r="G42" s="143"/>
      <c r="H42" s="144"/>
      <c r="I42" s="101"/>
      <c r="J42" s="96">
        <f>K42*1.2</f>
        <v>0</v>
      </c>
      <c r="K42" s="78"/>
      <c r="L42" s="122">
        <f>SUM(M42:R42)</f>
        <v>0</v>
      </c>
      <c r="M42" s="24">
        <f>E42*K42</f>
        <v>0</v>
      </c>
      <c r="N42" s="29"/>
      <c r="O42" s="145"/>
      <c r="P42" s="146"/>
      <c r="Q42" s="145"/>
      <c r="R42" s="146"/>
      <c r="W42" s="64"/>
    </row>
    <row r="43" spans="1:18" s="43" customFormat="1" ht="31.5" customHeight="1">
      <c r="A43" s="32"/>
      <c r="B43" s="33" t="s">
        <v>31</v>
      </c>
      <c r="C43" s="34"/>
      <c r="D43" s="35"/>
      <c r="E43" s="35"/>
      <c r="F43" s="35"/>
      <c r="G43" s="172"/>
      <c r="H43" s="173"/>
      <c r="I43" s="100"/>
      <c r="J43" s="36"/>
      <c r="K43" s="37"/>
      <c r="L43" s="38">
        <f>SUM(M43:R43)</f>
        <v>0</v>
      </c>
      <c r="M43" s="38">
        <f>SUM(M39:M42)</f>
        <v>0</v>
      </c>
      <c r="N43" s="38">
        <f>SUM(N39:N42)</f>
        <v>0</v>
      </c>
      <c r="O43" s="174">
        <f>SUM(O39:P42)</f>
        <v>0</v>
      </c>
      <c r="P43" s="175"/>
      <c r="Q43" s="174">
        <f>SUM(Q39:R42)</f>
        <v>0</v>
      </c>
      <c r="R43" s="175"/>
    </row>
    <row r="44" spans="1:23" ht="27.75" customHeight="1" thickBot="1">
      <c r="A44" s="39" t="s">
        <v>44</v>
      </c>
      <c r="B44" s="40" t="s">
        <v>122</v>
      </c>
      <c r="C44" s="17"/>
      <c r="D44" s="176"/>
      <c r="E44" s="176"/>
      <c r="F44" s="176"/>
      <c r="G44" s="176"/>
      <c r="H44" s="176"/>
      <c r="I44" s="177"/>
      <c r="J44" s="176"/>
      <c r="K44" s="176"/>
      <c r="L44" s="176"/>
      <c r="M44" s="176"/>
      <c r="N44" s="176"/>
      <c r="O44" s="176"/>
      <c r="P44" s="176"/>
      <c r="Q44" s="176"/>
      <c r="R44" s="176"/>
      <c r="W44" s="64"/>
    </row>
    <row r="45" spans="1:23" ht="33.75" customHeight="1">
      <c r="A45" s="19" t="s">
        <v>98</v>
      </c>
      <c r="B45" s="25" t="s">
        <v>70</v>
      </c>
      <c r="C45" s="26" t="s">
        <v>28</v>
      </c>
      <c r="D45" s="121">
        <f>SUM(E45:I45)</f>
        <v>5450</v>
      </c>
      <c r="E45" s="42">
        <f aca="true" t="shared" si="1" ref="E45:G46">E21</f>
        <v>1500</v>
      </c>
      <c r="F45" s="42">
        <f t="shared" si="1"/>
        <v>3000</v>
      </c>
      <c r="G45" s="178">
        <f t="shared" si="1"/>
        <v>950</v>
      </c>
      <c r="H45" s="179"/>
      <c r="I45" s="97"/>
      <c r="J45" s="96">
        <f>K45*1.2</f>
        <v>0</v>
      </c>
      <c r="K45" s="78"/>
      <c r="L45" s="122">
        <f>SUM(M45:R45)</f>
        <v>0</v>
      </c>
      <c r="M45" s="24">
        <f>K45*E45</f>
        <v>0</v>
      </c>
      <c r="N45" s="29">
        <f>K45*F45</f>
        <v>0</v>
      </c>
      <c r="O45" s="145">
        <f>K45*G45</f>
        <v>0</v>
      </c>
      <c r="P45" s="146"/>
      <c r="Q45" s="145"/>
      <c r="R45" s="146"/>
      <c r="W45" s="64"/>
    </row>
    <row r="46" spans="1:23" ht="35.25" customHeight="1">
      <c r="A46" s="19" t="s">
        <v>99</v>
      </c>
      <c r="B46" s="25" t="s">
        <v>71</v>
      </c>
      <c r="C46" s="26" t="s">
        <v>28</v>
      </c>
      <c r="D46" s="121">
        <f>SUM(E46:I46)</f>
        <v>3000</v>
      </c>
      <c r="E46" s="28">
        <f t="shared" si="1"/>
        <v>1000</v>
      </c>
      <c r="F46" s="28">
        <f t="shared" si="1"/>
        <v>1000</v>
      </c>
      <c r="G46" s="143">
        <f t="shared" si="1"/>
        <v>1000</v>
      </c>
      <c r="H46" s="144"/>
      <c r="I46" s="98"/>
      <c r="J46" s="96">
        <f>K46*1.2</f>
        <v>0</v>
      </c>
      <c r="K46" s="78"/>
      <c r="L46" s="122">
        <f>SUM(M46:R46)</f>
        <v>0</v>
      </c>
      <c r="M46" s="24">
        <f>K46*E46</f>
        <v>0</v>
      </c>
      <c r="N46" s="29">
        <f>F46*K46</f>
        <v>0</v>
      </c>
      <c r="O46" s="145">
        <f>G46*K46</f>
        <v>0</v>
      </c>
      <c r="P46" s="146"/>
      <c r="Q46" s="145"/>
      <c r="R46" s="146"/>
      <c r="W46" s="64"/>
    </row>
    <row r="47" spans="1:23" ht="36" customHeight="1">
      <c r="A47" s="19" t="s">
        <v>100</v>
      </c>
      <c r="B47" s="25" t="s">
        <v>72</v>
      </c>
      <c r="C47" s="26" t="s">
        <v>28</v>
      </c>
      <c r="D47" s="121">
        <f>SUM(E47:I47)</f>
        <v>1000</v>
      </c>
      <c r="E47" s="28"/>
      <c r="F47" s="28"/>
      <c r="G47" s="143">
        <f>G23</f>
        <v>1000</v>
      </c>
      <c r="H47" s="144"/>
      <c r="I47" s="98"/>
      <c r="J47" s="96">
        <f>K47*1.2</f>
        <v>0</v>
      </c>
      <c r="K47" s="78"/>
      <c r="L47" s="122">
        <f>SUM(M47:R47)</f>
        <v>0</v>
      </c>
      <c r="M47" s="24"/>
      <c r="N47" s="29"/>
      <c r="O47" s="145">
        <f>G47*K47</f>
        <v>0</v>
      </c>
      <c r="P47" s="146"/>
      <c r="Q47" s="145"/>
      <c r="R47" s="146"/>
      <c r="W47" s="64"/>
    </row>
    <row r="48" spans="1:23" ht="37.5" customHeight="1" thickBot="1">
      <c r="A48" s="19" t="s">
        <v>101</v>
      </c>
      <c r="B48" s="25" t="s">
        <v>73</v>
      </c>
      <c r="C48" s="26" t="s">
        <v>28</v>
      </c>
      <c r="D48" s="121">
        <f>SUM(E48:I48)</f>
        <v>800</v>
      </c>
      <c r="E48" s="28">
        <f>E24</f>
        <v>800</v>
      </c>
      <c r="F48" s="28"/>
      <c r="G48" s="143"/>
      <c r="H48" s="144"/>
      <c r="I48" s="101"/>
      <c r="J48" s="96">
        <f>K48*1.2</f>
        <v>0</v>
      </c>
      <c r="K48" s="78"/>
      <c r="L48" s="122">
        <f>SUM(M48:R48)</f>
        <v>0</v>
      </c>
      <c r="M48" s="24">
        <f>E48*K48</f>
        <v>0</v>
      </c>
      <c r="N48" s="29"/>
      <c r="O48" s="145"/>
      <c r="P48" s="146"/>
      <c r="Q48" s="145"/>
      <c r="R48" s="146"/>
      <c r="W48" s="64"/>
    </row>
    <row r="49" spans="1:18" s="43" customFormat="1" ht="45" customHeight="1">
      <c r="A49" s="32"/>
      <c r="B49" s="33" t="s">
        <v>31</v>
      </c>
      <c r="C49" s="34"/>
      <c r="D49" s="35"/>
      <c r="E49" s="35"/>
      <c r="F49" s="35"/>
      <c r="G49" s="172"/>
      <c r="H49" s="173"/>
      <c r="I49" s="100"/>
      <c r="J49" s="36"/>
      <c r="K49" s="37"/>
      <c r="L49" s="38">
        <f>SUM(M49:R49)</f>
        <v>0</v>
      </c>
      <c r="M49" s="38">
        <f>SUM(M45:M48)</f>
        <v>0</v>
      </c>
      <c r="N49" s="38">
        <f>SUM(N45:N48)</f>
        <v>0</v>
      </c>
      <c r="O49" s="174">
        <f>SUM(O45:P48)</f>
        <v>0</v>
      </c>
      <c r="P49" s="175"/>
      <c r="Q49" s="174">
        <f>SUM(Q45:R48)</f>
        <v>0</v>
      </c>
      <c r="R49" s="175"/>
    </row>
    <row r="50" spans="1:18" s="43" customFormat="1" ht="60.75" customHeight="1" thickBot="1">
      <c r="A50" s="39" t="s">
        <v>45</v>
      </c>
      <c r="B50" s="17" t="s">
        <v>62</v>
      </c>
      <c r="C50" s="17"/>
      <c r="D50" s="176"/>
      <c r="E50" s="176"/>
      <c r="F50" s="176"/>
      <c r="G50" s="176"/>
      <c r="H50" s="176"/>
      <c r="I50" s="177"/>
      <c r="J50" s="176"/>
      <c r="K50" s="176"/>
      <c r="L50" s="176"/>
      <c r="M50" s="176"/>
      <c r="N50" s="176"/>
      <c r="O50" s="176"/>
      <c r="P50" s="176"/>
      <c r="Q50" s="176"/>
      <c r="R50" s="176"/>
    </row>
    <row r="51" spans="1:18" s="43" customFormat="1" ht="48.75" customHeight="1">
      <c r="A51" s="19" t="s">
        <v>102</v>
      </c>
      <c r="B51" s="80" t="s">
        <v>76</v>
      </c>
      <c r="C51" s="26" t="s">
        <v>28</v>
      </c>
      <c r="D51" s="123">
        <f>SUM(E51:I51)</f>
        <v>10000</v>
      </c>
      <c r="E51" s="28">
        <f aca="true" t="shared" si="2" ref="E51:G52">E39</f>
        <v>2142</v>
      </c>
      <c r="F51" s="28">
        <f t="shared" si="2"/>
        <v>4286</v>
      </c>
      <c r="G51" s="143">
        <f t="shared" si="2"/>
        <v>1358</v>
      </c>
      <c r="H51" s="144"/>
      <c r="I51" s="97">
        <f>I21+I27+I33</f>
        <v>2214</v>
      </c>
      <c r="J51" s="96">
        <f>K51*1.2</f>
        <v>0</v>
      </c>
      <c r="K51" s="78"/>
      <c r="L51" s="122">
        <f>SUM(M51:R51)</f>
        <v>0</v>
      </c>
      <c r="M51" s="24">
        <f>K51*E51</f>
        <v>0</v>
      </c>
      <c r="N51" s="29">
        <f>K51*F51</f>
        <v>0</v>
      </c>
      <c r="O51" s="145">
        <f>K51*G51</f>
        <v>0</v>
      </c>
      <c r="P51" s="146"/>
      <c r="Q51" s="145">
        <f>K51*I51</f>
        <v>0</v>
      </c>
      <c r="R51" s="146"/>
    </row>
    <row r="52" spans="1:18" s="43" customFormat="1" ht="54.75" customHeight="1">
      <c r="A52" s="19" t="s">
        <v>103</v>
      </c>
      <c r="B52" s="80" t="s">
        <v>77</v>
      </c>
      <c r="C52" s="26" t="s">
        <v>28</v>
      </c>
      <c r="D52" s="123">
        <f>SUM(E52:I52)</f>
        <v>5200</v>
      </c>
      <c r="E52" s="28">
        <f t="shared" si="2"/>
        <v>1334</v>
      </c>
      <c r="F52" s="28">
        <f t="shared" si="2"/>
        <v>1334</v>
      </c>
      <c r="G52" s="143">
        <f t="shared" si="2"/>
        <v>1334</v>
      </c>
      <c r="H52" s="144"/>
      <c r="I52" s="98">
        <f>I22+I28+I34</f>
        <v>1198</v>
      </c>
      <c r="J52" s="96">
        <f>K52*1.2</f>
        <v>0</v>
      </c>
      <c r="K52" s="78"/>
      <c r="L52" s="122">
        <f>SUM(M52:R52)</f>
        <v>0</v>
      </c>
      <c r="M52" s="24">
        <f>K52*E52</f>
        <v>0</v>
      </c>
      <c r="N52" s="29">
        <f>K52*F52</f>
        <v>0</v>
      </c>
      <c r="O52" s="145">
        <f>K52*G52</f>
        <v>0</v>
      </c>
      <c r="P52" s="146"/>
      <c r="Q52" s="145">
        <f>K52*I52</f>
        <v>0</v>
      </c>
      <c r="R52" s="146"/>
    </row>
    <row r="53" spans="1:18" s="43" customFormat="1" ht="55.5" customHeight="1">
      <c r="A53" s="19" t="s">
        <v>104</v>
      </c>
      <c r="B53" s="80" t="s">
        <v>65</v>
      </c>
      <c r="C53" s="26" t="s">
        <v>28</v>
      </c>
      <c r="D53" s="123">
        <f>SUM(E53:I53)</f>
        <v>1900</v>
      </c>
      <c r="E53" s="28"/>
      <c r="F53" s="28"/>
      <c r="G53" s="143">
        <f>G41</f>
        <v>1429</v>
      </c>
      <c r="H53" s="144"/>
      <c r="I53" s="98">
        <f>I23+I29+I35</f>
        <v>471</v>
      </c>
      <c r="J53" s="96">
        <f>K53*1.2</f>
        <v>0</v>
      </c>
      <c r="K53" s="78"/>
      <c r="L53" s="122">
        <f>SUM(M53:R53)</f>
        <v>0</v>
      </c>
      <c r="M53" s="24"/>
      <c r="N53" s="29"/>
      <c r="O53" s="145">
        <f>G53*$K$59</f>
        <v>0</v>
      </c>
      <c r="P53" s="146"/>
      <c r="Q53" s="145">
        <f>K53*I53</f>
        <v>0</v>
      </c>
      <c r="R53" s="146"/>
    </row>
    <row r="54" spans="1:18" s="43" customFormat="1" ht="55.5" customHeight="1" thickBot="1">
      <c r="A54" s="19" t="s">
        <v>105</v>
      </c>
      <c r="B54" s="80" t="s">
        <v>75</v>
      </c>
      <c r="C54" s="26" t="s">
        <v>28</v>
      </c>
      <c r="D54" s="123">
        <f>SUM(E54:I54)</f>
        <v>1000</v>
      </c>
      <c r="E54" s="28">
        <f>E42</f>
        <v>800</v>
      </c>
      <c r="F54" s="28"/>
      <c r="G54" s="143"/>
      <c r="H54" s="144"/>
      <c r="I54" s="101">
        <f>I24+I30+I36</f>
        <v>200</v>
      </c>
      <c r="J54" s="96">
        <f>K54*1.2</f>
        <v>0</v>
      </c>
      <c r="K54" s="78"/>
      <c r="L54" s="122">
        <f>SUM(M54:R54)</f>
        <v>0</v>
      </c>
      <c r="M54" s="24">
        <f>K54*E54</f>
        <v>0</v>
      </c>
      <c r="N54" s="29"/>
      <c r="O54" s="145"/>
      <c r="P54" s="146"/>
      <c r="Q54" s="145">
        <f>K54*I54</f>
        <v>0</v>
      </c>
      <c r="R54" s="146"/>
    </row>
    <row r="55" spans="1:18" s="43" customFormat="1" ht="42.75" customHeight="1">
      <c r="A55" s="32"/>
      <c r="B55" s="33" t="s">
        <v>31</v>
      </c>
      <c r="C55" s="34"/>
      <c r="D55" s="35"/>
      <c r="E55" s="35"/>
      <c r="F55" s="35"/>
      <c r="G55" s="172"/>
      <c r="H55" s="173"/>
      <c r="I55" s="100"/>
      <c r="J55" s="36"/>
      <c r="K55" s="37"/>
      <c r="L55" s="38">
        <f>SUM(M55:R55)</f>
        <v>0</v>
      </c>
      <c r="M55" s="38">
        <f>SUM(M51:M54)</f>
        <v>0</v>
      </c>
      <c r="N55" s="38">
        <f>SUM(N51:N54)</f>
        <v>0</v>
      </c>
      <c r="O55" s="174">
        <f>SUM(O51:Q54)</f>
        <v>0</v>
      </c>
      <c r="P55" s="175"/>
      <c r="Q55" s="174">
        <f>SUM(Q51:R54)</f>
        <v>0</v>
      </c>
      <c r="R55" s="175"/>
    </row>
    <row r="56" spans="1:18" s="43" customFormat="1" ht="57.75" customHeight="1" thickBot="1">
      <c r="A56" s="39" t="s">
        <v>46</v>
      </c>
      <c r="B56" s="17" t="s">
        <v>74</v>
      </c>
      <c r="C56" s="17"/>
      <c r="D56" s="163"/>
      <c r="E56" s="164"/>
      <c r="F56" s="164"/>
      <c r="G56" s="164"/>
      <c r="H56" s="164"/>
      <c r="I56" s="165"/>
      <c r="J56" s="164"/>
      <c r="K56" s="164"/>
      <c r="L56" s="164"/>
      <c r="M56" s="164"/>
      <c r="N56" s="164"/>
      <c r="O56" s="164"/>
      <c r="P56" s="164"/>
      <c r="Q56" s="164"/>
      <c r="R56" s="166"/>
    </row>
    <row r="57" spans="1:18" s="43" customFormat="1" ht="57.75" customHeight="1">
      <c r="A57" s="19" t="s">
        <v>106</v>
      </c>
      <c r="B57" s="80" t="s">
        <v>78</v>
      </c>
      <c r="C57" s="26" t="s">
        <v>28</v>
      </c>
      <c r="D57" s="123">
        <f>SUM(E57:I57)</f>
        <v>7000</v>
      </c>
      <c r="E57" s="28">
        <f aca="true" t="shared" si="3" ref="E57:G58">E45</f>
        <v>1500</v>
      </c>
      <c r="F57" s="28">
        <f t="shared" si="3"/>
        <v>3000</v>
      </c>
      <c r="G57" s="143">
        <f t="shared" si="3"/>
        <v>950</v>
      </c>
      <c r="H57" s="144"/>
      <c r="I57" s="97">
        <f>I21</f>
        <v>1550</v>
      </c>
      <c r="J57" s="96">
        <f>K57*1.2</f>
        <v>0</v>
      </c>
      <c r="K57" s="78"/>
      <c r="L57" s="122">
        <f>SUM(M57:R57)</f>
        <v>0</v>
      </c>
      <c r="M57" s="24">
        <f>K57*E57</f>
        <v>0</v>
      </c>
      <c r="N57" s="29">
        <f>K57*F57</f>
        <v>0</v>
      </c>
      <c r="O57" s="145">
        <f>K57*G57</f>
        <v>0</v>
      </c>
      <c r="P57" s="146"/>
      <c r="Q57" s="145">
        <f>K57*I57</f>
        <v>0</v>
      </c>
      <c r="R57" s="146"/>
    </row>
    <row r="58" spans="1:18" s="43" customFormat="1" ht="50.25" customHeight="1">
      <c r="A58" s="19" t="s">
        <v>107</v>
      </c>
      <c r="B58" s="80" t="s">
        <v>79</v>
      </c>
      <c r="C58" s="26" t="s">
        <v>28</v>
      </c>
      <c r="D58" s="123">
        <f>SUM(E58:I58)</f>
        <v>3900</v>
      </c>
      <c r="E58" s="28">
        <f t="shared" si="3"/>
        <v>1000</v>
      </c>
      <c r="F58" s="28">
        <f t="shared" si="3"/>
        <v>1000</v>
      </c>
      <c r="G58" s="143">
        <f t="shared" si="3"/>
        <v>1000</v>
      </c>
      <c r="H58" s="144"/>
      <c r="I58" s="98">
        <f>I22</f>
        <v>900</v>
      </c>
      <c r="J58" s="96">
        <f>K58*1.2</f>
        <v>0</v>
      </c>
      <c r="K58" s="78"/>
      <c r="L58" s="122">
        <f>SUM(M58:R58)</f>
        <v>0</v>
      </c>
      <c r="M58" s="24">
        <f>K58*E58</f>
        <v>0</v>
      </c>
      <c r="N58" s="29">
        <f>K58*F58</f>
        <v>0</v>
      </c>
      <c r="O58" s="145">
        <f>K58*G58</f>
        <v>0</v>
      </c>
      <c r="P58" s="146"/>
      <c r="Q58" s="145">
        <f>K58*I58</f>
        <v>0</v>
      </c>
      <c r="R58" s="146"/>
    </row>
    <row r="59" spans="1:18" s="43" customFormat="1" ht="55.5" customHeight="1">
      <c r="A59" s="19" t="s">
        <v>108</v>
      </c>
      <c r="B59" s="80" t="s">
        <v>80</v>
      </c>
      <c r="C59" s="26" t="s">
        <v>28</v>
      </c>
      <c r="D59" s="123">
        <f>SUM(E59:I59)</f>
        <v>1330</v>
      </c>
      <c r="E59" s="28"/>
      <c r="F59" s="28"/>
      <c r="G59" s="143">
        <f>G47</f>
        <v>1000</v>
      </c>
      <c r="H59" s="144"/>
      <c r="I59" s="98">
        <f>I23</f>
        <v>330</v>
      </c>
      <c r="J59" s="96">
        <f>K59*1.2</f>
        <v>0</v>
      </c>
      <c r="K59" s="78"/>
      <c r="L59" s="122">
        <f>SUM(M59:R59)</f>
        <v>0</v>
      </c>
      <c r="M59" s="24"/>
      <c r="N59" s="29"/>
      <c r="O59" s="145">
        <f>G59*$K$59</f>
        <v>0</v>
      </c>
      <c r="P59" s="146"/>
      <c r="Q59" s="145">
        <f>K59*I59</f>
        <v>0</v>
      </c>
      <c r="R59" s="146"/>
    </row>
    <row r="60" spans="1:18" s="43" customFormat="1" ht="55.5" customHeight="1" thickBot="1">
      <c r="A60" s="19" t="s">
        <v>109</v>
      </c>
      <c r="B60" s="80" t="s">
        <v>81</v>
      </c>
      <c r="C60" s="26" t="s">
        <v>28</v>
      </c>
      <c r="D60" s="123">
        <f>SUM(E60:I60)</f>
        <v>1000</v>
      </c>
      <c r="E60" s="28">
        <f>E48</f>
        <v>800</v>
      </c>
      <c r="F60" s="28"/>
      <c r="G60" s="143"/>
      <c r="H60" s="144"/>
      <c r="I60" s="101">
        <f>I24</f>
        <v>200</v>
      </c>
      <c r="J60" s="96">
        <f>K60*1.2</f>
        <v>0</v>
      </c>
      <c r="K60" s="78"/>
      <c r="L60" s="122">
        <f>SUM(M60:R60)</f>
        <v>0</v>
      </c>
      <c r="M60" s="24">
        <f>K60*E60</f>
        <v>0</v>
      </c>
      <c r="N60" s="29"/>
      <c r="O60" s="145"/>
      <c r="P60" s="146"/>
      <c r="Q60" s="145">
        <f>K60*I60</f>
        <v>0</v>
      </c>
      <c r="R60" s="146"/>
    </row>
    <row r="61" spans="1:18" s="43" customFormat="1" ht="42.75" customHeight="1">
      <c r="A61" s="32"/>
      <c r="B61" s="33" t="s">
        <v>31</v>
      </c>
      <c r="C61" s="34"/>
      <c r="D61" s="35"/>
      <c r="E61" s="35"/>
      <c r="F61" s="35"/>
      <c r="G61" s="172"/>
      <c r="H61" s="173"/>
      <c r="I61" s="100"/>
      <c r="J61" s="36"/>
      <c r="K61" s="37"/>
      <c r="L61" s="38">
        <f>SUM(M61:R61)</f>
        <v>0</v>
      </c>
      <c r="M61" s="38">
        <f>SUM(M57:M60)</f>
        <v>0</v>
      </c>
      <c r="N61" s="38">
        <f>SUM(N57:N60)</f>
        <v>0</v>
      </c>
      <c r="O61" s="174">
        <f>SUM(O57:Q60)</f>
        <v>0</v>
      </c>
      <c r="P61" s="175"/>
      <c r="Q61" s="174">
        <f>SUM(Q57:V60)</f>
        <v>0</v>
      </c>
      <c r="R61" s="175"/>
    </row>
    <row r="62" spans="1:18" s="43" customFormat="1" ht="82.5" customHeight="1" thickBot="1">
      <c r="A62" s="117" t="s">
        <v>110</v>
      </c>
      <c r="B62" s="17" t="s">
        <v>124</v>
      </c>
      <c r="C62" s="82"/>
      <c r="D62" s="180"/>
      <c r="E62" s="181"/>
      <c r="F62" s="181"/>
      <c r="G62" s="181"/>
      <c r="H62" s="181"/>
      <c r="I62" s="182"/>
      <c r="J62" s="181"/>
      <c r="K62" s="181"/>
      <c r="L62" s="181"/>
      <c r="M62" s="181"/>
      <c r="N62" s="181"/>
      <c r="O62" s="181"/>
      <c r="P62" s="181"/>
      <c r="Q62" s="181"/>
      <c r="R62" s="183"/>
    </row>
    <row r="63" spans="1:18" s="43" customFormat="1" ht="60" customHeight="1">
      <c r="A63" s="118" t="s">
        <v>111</v>
      </c>
      <c r="B63" s="25" t="s">
        <v>83</v>
      </c>
      <c r="C63" s="26" t="s">
        <v>82</v>
      </c>
      <c r="D63" s="125">
        <f>SUM(E63:I63)</f>
        <v>430</v>
      </c>
      <c r="E63" s="83"/>
      <c r="F63" s="83"/>
      <c r="G63" s="84"/>
      <c r="H63" s="93"/>
      <c r="I63" s="103">
        <v>430</v>
      </c>
      <c r="J63" s="96">
        <f>K63*1.2</f>
        <v>0</v>
      </c>
      <c r="K63" s="78"/>
      <c r="L63" s="124">
        <f>SUM(M63:R63)</f>
        <v>0</v>
      </c>
      <c r="M63" s="85"/>
      <c r="N63" s="86"/>
      <c r="O63" s="108"/>
      <c r="P63" s="109"/>
      <c r="Q63" s="108"/>
      <c r="R63" s="110">
        <f>I63*K63</f>
        <v>0</v>
      </c>
    </row>
    <row r="64" spans="1:18" s="43" customFormat="1" ht="60" customHeight="1" thickBot="1">
      <c r="A64" s="118" t="s">
        <v>112</v>
      </c>
      <c r="B64" s="92" t="s">
        <v>87</v>
      </c>
      <c r="C64" s="26" t="s">
        <v>82</v>
      </c>
      <c r="D64" s="125">
        <f>SUM(E64:I64)</f>
        <v>430</v>
      </c>
      <c r="E64" s="83"/>
      <c r="F64" s="83"/>
      <c r="G64" s="84"/>
      <c r="H64" s="93"/>
      <c r="I64" s="104">
        <v>430</v>
      </c>
      <c r="J64" s="96">
        <f>K64*1.2</f>
        <v>0</v>
      </c>
      <c r="K64" s="78"/>
      <c r="L64" s="124">
        <f>SUM(M64:R64)</f>
        <v>0</v>
      </c>
      <c r="M64" s="85"/>
      <c r="N64" s="86"/>
      <c r="O64" s="108"/>
      <c r="P64" s="109"/>
      <c r="Q64" s="108"/>
      <c r="R64" s="110">
        <f>I64*K64</f>
        <v>0</v>
      </c>
    </row>
    <row r="65" spans="1:18" s="43" customFormat="1" ht="42.75" customHeight="1">
      <c r="A65" s="32"/>
      <c r="B65" s="33" t="s">
        <v>31</v>
      </c>
      <c r="C65" s="34"/>
      <c r="D65" s="35"/>
      <c r="E65" s="35"/>
      <c r="F65" s="35"/>
      <c r="G65" s="172"/>
      <c r="H65" s="173"/>
      <c r="I65" s="100"/>
      <c r="J65" s="36"/>
      <c r="K65" s="37"/>
      <c r="L65" s="38">
        <f>SUM(M65:R65)</f>
        <v>0</v>
      </c>
      <c r="M65" s="38">
        <f>SUM(M63:M64)</f>
        <v>0</v>
      </c>
      <c r="N65" s="38">
        <f>SUM(N63:N64)</f>
        <v>0</v>
      </c>
      <c r="O65" s="174">
        <f>SUM(O63:Q64)</f>
        <v>0</v>
      </c>
      <c r="P65" s="175"/>
      <c r="Q65" s="174">
        <f>SUM(Q63:R64)</f>
        <v>0</v>
      </c>
      <c r="R65" s="175"/>
    </row>
    <row r="66" spans="1:18" s="43" customFormat="1" ht="71.25" customHeight="1" thickBot="1">
      <c r="A66" s="119" t="s">
        <v>113</v>
      </c>
      <c r="B66" s="17" t="s">
        <v>125</v>
      </c>
      <c r="C66" s="26"/>
      <c r="D66" s="180"/>
      <c r="E66" s="181"/>
      <c r="F66" s="181"/>
      <c r="G66" s="181"/>
      <c r="H66" s="181"/>
      <c r="I66" s="182"/>
      <c r="J66" s="181"/>
      <c r="K66" s="181"/>
      <c r="L66" s="181"/>
      <c r="M66" s="181"/>
      <c r="N66" s="181"/>
      <c r="O66" s="181"/>
      <c r="P66" s="181"/>
      <c r="Q66" s="181"/>
      <c r="R66" s="183"/>
    </row>
    <row r="67" spans="1:18" s="43" customFormat="1" ht="56.25" customHeight="1">
      <c r="A67" s="118" t="s">
        <v>114</v>
      </c>
      <c r="B67" s="25" t="s">
        <v>90</v>
      </c>
      <c r="C67" s="26" t="s">
        <v>82</v>
      </c>
      <c r="D67" s="125">
        <f>SUM(E67:I67)</f>
        <v>320</v>
      </c>
      <c r="E67" s="83"/>
      <c r="F67" s="83"/>
      <c r="G67" s="84"/>
      <c r="H67" s="93"/>
      <c r="I67" s="103">
        <v>320</v>
      </c>
      <c r="J67" s="96">
        <f>K67*1.2</f>
        <v>0</v>
      </c>
      <c r="K67" s="78"/>
      <c r="L67" s="124">
        <f>SUM(M67:R67)</f>
        <v>0</v>
      </c>
      <c r="M67" s="85"/>
      <c r="N67" s="86"/>
      <c r="O67" s="108"/>
      <c r="P67" s="109"/>
      <c r="Q67" s="108"/>
      <c r="R67" s="110">
        <f>I67*K67</f>
        <v>0</v>
      </c>
    </row>
    <row r="68" spans="1:18" s="43" customFormat="1" ht="56.25" customHeight="1" thickBot="1">
      <c r="A68" s="118" t="s">
        <v>115</v>
      </c>
      <c r="B68" s="92" t="s">
        <v>88</v>
      </c>
      <c r="C68" s="26" t="s">
        <v>82</v>
      </c>
      <c r="D68" s="125">
        <f>SUM(E68:I68)</f>
        <v>320</v>
      </c>
      <c r="E68" s="83"/>
      <c r="F68" s="83"/>
      <c r="G68" s="84"/>
      <c r="H68" s="93"/>
      <c r="I68" s="104">
        <v>320</v>
      </c>
      <c r="J68" s="96">
        <f>K68*1.2</f>
        <v>0</v>
      </c>
      <c r="K68" s="78"/>
      <c r="L68" s="124">
        <f>SUM(M68:R68)</f>
        <v>0</v>
      </c>
      <c r="M68" s="85"/>
      <c r="N68" s="86"/>
      <c r="O68" s="108"/>
      <c r="P68" s="109"/>
      <c r="Q68" s="108"/>
      <c r="R68" s="110">
        <f>I68*K68</f>
        <v>0</v>
      </c>
    </row>
    <row r="69" spans="1:18" s="43" customFormat="1" ht="42.75" customHeight="1">
      <c r="A69" s="32"/>
      <c r="B69" s="33" t="s">
        <v>31</v>
      </c>
      <c r="C69" s="34"/>
      <c r="D69" s="35"/>
      <c r="E69" s="35"/>
      <c r="F69" s="35"/>
      <c r="G69" s="172"/>
      <c r="H69" s="173"/>
      <c r="I69" s="100"/>
      <c r="J69" s="36"/>
      <c r="K69" s="37"/>
      <c r="L69" s="38">
        <f>SUM(M69:R69)</f>
        <v>0</v>
      </c>
      <c r="M69" s="38">
        <f>SUM(M67:M68)</f>
        <v>0</v>
      </c>
      <c r="N69" s="38">
        <f>SUM(N67:N68)</f>
        <v>0</v>
      </c>
      <c r="O69" s="174">
        <f>SUM(O67:Q68)</f>
        <v>0</v>
      </c>
      <c r="P69" s="175"/>
      <c r="Q69" s="174">
        <f>SUM(Q67:R68)</f>
        <v>0</v>
      </c>
      <c r="R69" s="175"/>
    </row>
    <row r="70" spans="1:18" ht="100.5" customHeight="1">
      <c r="A70" s="44"/>
      <c r="B70" s="45" t="s">
        <v>63</v>
      </c>
      <c r="C70" s="46"/>
      <c r="D70" s="47"/>
      <c r="E70" s="47"/>
      <c r="F70" s="47"/>
      <c r="G70" s="187"/>
      <c r="H70" s="188"/>
      <c r="I70" s="48"/>
      <c r="J70" s="49"/>
      <c r="K70" s="49"/>
      <c r="L70" s="50">
        <f>L69+L65+L61+L55+L49+L43+L37+L31+L25</f>
        <v>0</v>
      </c>
      <c r="M70" s="111">
        <f>M69+M65+M61+M55+M49+M43+M37+M31+M25</f>
        <v>0</v>
      </c>
      <c r="N70" s="111">
        <f>N69+N65+N61+N55+N49+N43+N37+N31+N25</f>
        <v>0</v>
      </c>
      <c r="O70" s="189">
        <f>O69+O65+O61+O55+O49+O43+O37+O31+O25</f>
        <v>0</v>
      </c>
      <c r="P70" s="190"/>
      <c r="Q70" s="189">
        <f>Q69+Q65+Q61+Q55+Q49+Q43+Q37+Q31+Q25</f>
        <v>0</v>
      </c>
      <c r="R70" s="190"/>
    </row>
    <row r="71" spans="1:18" ht="35.25" customHeight="1">
      <c r="A71" s="44"/>
      <c r="B71" s="45" t="s">
        <v>47</v>
      </c>
      <c r="C71" s="46"/>
      <c r="D71" s="47"/>
      <c r="E71" s="47"/>
      <c r="F71" s="47"/>
      <c r="G71" s="51"/>
      <c r="H71" s="48"/>
      <c r="I71" s="48"/>
      <c r="J71" s="49"/>
      <c r="K71" s="49"/>
      <c r="L71" s="50">
        <f>L72-L70</f>
        <v>0</v>
      </c>
      <c r="M71" s="111">
        <f>M72-M70</f>
        <v>0</v>
      </c>
      <c r="N71" s="111">
        <f>N72-N70</f>
        <v>0</v>
      </c>
      <c r="O71" s="112">
        <f>O72-O70</f>
        <v>0</v>
      </c>
      <c r="P71" s="113"/>
      <c r="Q71" s="112"/>
      <c r="R71" s="113">
        <f>Q72-Q70</f>
        <v>0</v>
      </c>
    </row>
    <row r="72" spans="1:18" ht="95.25" customHeight="1">
      <c r="A72" s="44"/>
      <c r="B72" s="45" t="s">
        <v>64</v>
      </c>
      <c r="C72" s="46"/>
      <c r="D72" s="47"/>
      <c r="E72" s="47"/>
      <c r="F72" s="47"/>
      <c r="G72" s="187"/>
      <c r="H72" s="188"/>
      <c r="I72" s="48"/>
      <c r="J72" s="49"/>
      <c r="K72" s="49"/>
      <c r="L72" s="50">
        <f>L70*1.2</f>
        <v>0</v>
      </c>
      <c r="M72" s="111">
        <f>M70*1.2</f>
        <v>0</v>
      </c>
      <c r="N72" s="111">
        <f>N70*1.2</f>
        <v>0</v>
      </c>
      <c r="O72" s="189">
        <f>O70*1.2</f>
        <v>0</v>
      </c>
      <c r="P72" s="190"/>
      <c r="Q72" s="189">
        <f>Q70*1.2</f>
        <v>0</v>
      </c>
      <c r="R72" s="190"/>
    </row>
    <row r="73" spans="1:18" ht="39" customHeight="1">
      <c r="A73" s="215" t="s">
        <v>61</v>
      </c>
      <c r="B73" s="215"/>
      <c r="C73" s="215"/>
      <c r="D73" s="215"/>
      <c r="E73" s="215"/>
      <c r="F73" s="215"/>
      <c r="G73" s="215"/>
      <c r="H73" s="215"/>
      <c r="I73" s="215"/>
      <c r="J73" s="215"/>
      <c r="K73" s="215"/>
      <c r="L73" s="191"/>
      <c r="M73" s="191"/>
      <c r="N73" s="191"/>
      <c r="O73" s="191"/>
      <c r="P73" s="191"/>
      <c r="Q73" s="191"/>
      <c r="R73" s="191"/>
    </row>
    <row r="74" spans="1:7" s="43" customFormat="1" ht="89.25" customHeight="1">
      <c r="A74" s="39"/>
      <c r="B74" s="40" t="s">
        <v>48</v>
      </c>
      <c r="C74" s="197" t="s">
        <v>18</v>
      </c>
      <c r="D74" s="198"/>
      <c r="E74" s="194" t="s">
        <v>66</v>
      </c>
      <c r="F74" s="195"/>
      <c r="G74" s="196"/>
    </row>
    <row r="75" spans="1:7" s="43" customFormat="1" ht="60" customHeight="1">
      <c r="A75" s="114"/>
      <c r="B75" s="115" t="s">
        <v>84</v>
      </c>
      <c r="C75" s="199">
        <f>E75*1.2</f>
        <v>0</v>
      </c>
      <c r="D75" s="200"/>
      <c r="E75" s="184"/>
      <c r="F75" s="185"/>
      <c r="G75" s="186"/>
    </row>
    <row r="76" spans="1:22" s="43" customFormat="1" ht="50.25" customHeight="1">
      <c r="A76" s="211" t="s">
        <v>91</v>
      </c>
      <c r="B76" s="212"/>
      <c r="C76" s="212"/>
      <c r="D76" s="212"/>
      <c r="E76" s="212"/>
      <c r="F76" s="212"/>
      <c r="G76" s="212"/>
      <c r="H76" s="212"/>
      <c r="I76" s="212"/>
      <c r="J76" s="212"/>
      <c r="K76" s="212"/>
      <c r="L76" s="212"/>
      <c r="M76" s="212"/>
      <c r="N76" s="212"/>
      <c r="O76" s="212"/>
      <c r="P76" s="212"/>
      <c r="Q76" s="212"/>
      <c r="R76" s="212"/>
      <c r="S76" s="131"/>
      <c r="T76" s="131"/>
      <c r="U76" s="131"/>
      <c r="V76" s="131"/>
    </row>
    <row r="77" spans="1:22" s="52" customFormat="1" ht="24" customHeight="1">
      <c r="A77" s="192" t="s">
        <v>49</v>
      </c>
      <c r="B77" s="193"/>
      <c r="C77" s="193"/>
      <c r="D77" s="193"/>
      <c r="E77" s="193"/>
      <c r="F77" s="193"/>
      <c r="G77" s="193"/>
      <c r="H77" s="193"/>
      <c r="I77" s="193"/>
      <c r="J77" s="193"/>
      <c r="K77" s="193"/>
      <c r="L77" s="193"/>
      <c r="M77" s="193"/>
      <c r="N77" s="193"/>
      <c r="O77" s="193"/>
      <c r="P77" s="193"/>
      <c r="Q77" s="193"/>
      <c r="R77" s="193"/>
      <c r="S77" s="193"/>
      <c r="T77" s="193"/>
      <c r="U77" s="193"/>
      <c r="V77" s="193"/>
    </row>
    <row r="78" spans="1:22" s="52" customFormat="1" ht="230.25" customHeight="1">
      <c r="A78" s="213" t="s">
        <v>127</v>
      </c>
      <c r="B78" s="214"/>
      <c r="C78" s="214"/>
      <c r="D78" s="214"/>
      <c r="E78" s="214"/>
      <c r="F78" s="214"/>
      <c r="G78" s="214"/>
      <c r="H78" s="214"/>
      <c r="I78" s="214"/>
      <c r="J78" s="214"/>
      <c r="K78" s="214"/>
      <c r="L78" s="214"/>
      <c r="M78" s="214"/>
      <c r="N78" s="214"/>
      <c r="O78" s="214"/>
      <c r="P78" s="214"/>
      <c r="Q78" s="214"/>
      <c r="R78" s="214"/>
      <c r="S78" s="132"/>
      <c r="T78" s="132"/>
      <c r="U78" s="132"/>
      <c r="V78" s="132"/>
    </row>
    <row r="79" spans="1:22" s="52" customFormat="1" ht="62.25" customHeight="1">
      <c r="A79" s="216" t="s">
        <v>126</v>
      </c>
      <c r="B79" s="216"/>
      <c r="C79" s="216"/>
      <c r="D79" s="216"/>
      <c r="E79" s="216"/>
      <c r="F79" s="216"/>
      <c r="G79" s="216"/>
      <c r="H79" s="216"/>
      <c r="I79" s="216"/>
      <c r="J79" s="216"/>
      <c r="K79" s="216"/>
      <c r="L79" s="216"/>
      <c r="M79" s="216"/>
      <c r="N79" s="216"/>
      <c r="O79" s="216"/>
      <c r="P79" s="216"/>
      <c r="Q79" s="216"/>
      <c r="R79" s="216"/>
      <c r="S79" s="133"/>
      <c r="T79" s="133"/>
      <c r="U79" s="133"/>
      <c r="V79" s="133"/>
    </row>
    <row r="80" spans="1:24" s="52" customFormat="1" ht="26.25" customHeight="1">
      <c r="A80" s="53" t="s">
        <v>50</v>
      </c>
      <c r="B80" s="208"/>
      <c r="C80" s="208"/>
      <c r="D80" s="208"/>
      <c r="E80" s="208"/>
      <c r="F80" s="208"/>
      <c r="G80" s="208"/>
      <c r="H80" s="208"/>
      <c r="I80" s="208"/>
      <c r="J80" s="208"/>
      <c r="K80" s="208"/>
      <c r="L80" s="208"/>
      <c r="M80" s="208"/>
      <c r="N80" s="208"/>
      <c r="O80" s="208"/>
      <c r="P80" s="208"/>
      <c r="Q80" s="208"/>
      <c r="R80" s="208"/>
      <c r="S80" s="116"/>
      <c r="T80" s="116"/>
      <c r="U80" s="116"/>
      <c r="V80" s="116"/>
      <c r="W80" s="54"/>
      <c r="X80" s="54"/>
    </row>
    <row r="81" spans="1:22" s="52" customFormat="1" ht="15.75" customHeight="1">
      <c r="A81" s="161" t="s">
        <v>51</v>
      </c>
      <c r="B81" s="161"/>
      <c r="C81" s="161"/>
      <c r="D81" s="161"/>
      <c r="E81" s="161"/>
      <c r="F81" s="161"/>
      <c r="G81" s="161"/>
      <c r="H81" s="161"/>
      <c r="I81" s="161"/>
      <c r="J81" s="161"/>
      <c r="K81" s="161"/>
      <c r="L81" s="161"/>
      <c r="M81" s="161"/>
      <c r="N81" s="161"/>
      <c r="O81" s="161"/>
      <c r="P81" s="161"/>
      <c r="Q81" s="161"/>
      <c r="R81" s="161"/>
      <c r="S81" s="134"/>
      <c r="T81" s="134"/>
      <c r="U81" s="134"/>
      <c r="V81" s="134"/>
    </row>
    <row r="82" spans="1:22" s="52" customFormat="1" ht="70.5" customHeight="1">
      <c r="A82" s="162" t="s">
        <v>52</v>
      </c>
      <c r="B82" s="162"/>
      <c r="C82" s="162"/>
      <c r="D82" s="162"/>
      <c r="E82" s="162"/>
      <c r="F82" s="162"/>
      <c r="G82" s="162"/>
      <c r="H82" s="162"/>
      <c r="I82" s="162"/>
      <c r="J82" s="162"/>
      <c r="K82" s="162"/>
      <c r="L82" s="162"/>
      <c r="M82" s="162"/>
      <c r="N82" s="162"/>
      <c r="O82" s="162"/>
      <c r="P82" s="162"/>
      <c r="Q82" s="162"/>
      <c r="R82" s="162"/>
      <c r="S82" s="128"/>
      <c r="T82" s="128"/>
      <c r="U82" s="128"/>
      <c r="V82" s="128"/>
    </row>
    <row r="83" spans="1:22" s="52" customFormat="1" ht="44.25" customHeight="1">
      <c r="A83" s="162" t="s">
        <v>53</v>
      </c>
      <c r="B83" s="162"/>
      <c r="C83" s="162"/>
      <c r="D83" s="162"/>
      <c r="E83" s="162"/>
      <c r="F83" s="162"/>
      <c r="G83" s="162"/>
      <c r="H83" s="162"/>
      <c r="I83" s="162"/>
      <c r="J83" s="162"/>
      <c r="K83" s="162"/>
      <c r="L83" s="162"/>
      <c r="M83" s="162"/>
      <c r="N83" s="162"/>
      <c r="O83" s="162"/>
      <c r="P83" s="162"/>
      <c r="Q83" s="162"/>
      <c r="R83" s="162"/>
      <c r="S83" s="128"/>
      <c r="T83" s="128"/>
      <c r="U83" s="128"/>
      <c r="V83" s="128"/>
    </row>
    <row r="84" spans="1:22" s="52" customFormat="1" ht="55.5" customHeight="1">
      <c r="A84" s="162" t="s">
        <v>89</v>
      </c>
      <c r="B84" s="162"/>
      <c r="C84" s="162"/>
      <c r="D84" s="162"/>
      <c r="E84" s="162"/>
      <c r="F84" s="162"/>
      <c r="G84" s="162"/>
      <c r="H84" s="162"/>
      <c r="I84" s="162"/>
      <c r="J84" s="162"/>
      <c r="K84" s="162"/>
      <c r="L84" s="162"/>
      <c r="M84" s="162"/>
      <c r="N84" s="162"/>
      <c r="O84" s="162"/>
      <c r="P84" s="162"/>
      <c r="Q84" s="162"/>
      <c r="R84" s="162"/>
      <c r="S84" s="128"/>
      <c r="T84" s="128"/>
      <c r="U84" s="128"/>
      <c r="V84" s="128"/>
    </row>
    <row r="85" spans="1:16" s="52" customFormat="1" ht="6.75" customHeight="1">
      <c r="A85" s="204"/>
      <c r="B85" s="205"/>
      <c r="C85" s="205"/>
      <c r="D85" s="205"/>
      <c r="E85" s="55"/>
      <c r="F85" s="55"/>
      <c r="G85" s="56"/>
      <c r="H85" s="11"/>
      <c r="I85" s="11"/>
      <c r="J85" s="11"/>
      <c r="K85" s="11"/>
      <c r="L85" s="56"/>
      <c r="M85" s="56"/>
      <c r="N85" s="56"/>
      <c r="O85" s="56"/>
      <c r="P85" s="56"/>
    </row>
    <row r="86" spans="1:16" s="52" customFormat="1" ht="15.75">
      <c r="A86" s="206" t="s">
        <v>54</v>
      </c>
      <c r="B86" s="207" t="s">
        <v>55</v>
      </c>
      <c r="C86" s="207"/>
      <c r="D86" s="207"/>
      <c r="E86" s="57"/>
      <c r="F86" s="57"/>
      <c r="G86" s="56"/>
      <c r="H86" s="11"/>
      <c r="I86" s="11"/>
      <c r="J86" s="11"/>
      <c r="K86" s="11"/>
      <c r="L86" s="56"/>
      <c r="M86" s="56"/>
      <c r="N86" s="56"/>
      <c r="O86" s="56"/>
      <c r="P86" s="56"/>
    </row>
    <row r="87" spans="1:16" s="52" customFormat="1" ht="9" customHeight="1">
      <c r="A87" s="204"/>
      <c r="B87" s="205"/>
      <c r="C87" s="205"/>
      <c r="D87" s="205"/>
      <c r="E87" s="55"/>
      <c r="F87" s="55"/>
      <c r="G87" s="56"/>
      <c r="H87" s="7"/>
      <c r="I87" s="7"/>
      <c r="J87" s="7"/>
      <c r="K87" s="7"/>
      <c r="L87" s="56"/>
      <c r="M87" s="56"/>
      <c r="N87" s="56"/>
      <c r="O87" s="56"/>
      <c r="P87" s="56"/>
    </row>
    <row r="88" spans="1:22" s="52" customFormat="1" ht="13.5" customHeight="1">
      <c r="A88" s="201"/>
      <c r="B88" s="202"/>
      <c r="C88" s="202"/>
      <c r="D88" s="202"/>
      <c r="E88" s="58"/>
      <c r="F88" s="58"/>
      <c r="G88" s="59"/>
      <c r="H88" s="60"/>
      <c r="I88" s="60"/>
      <c r="J88" s="60"/>
      <c r="K88" s="60"/>
      <c r="L88" s="59"/>
      <c r="M88" s="59"/>
      <c r="N88" s="59"/>
      <c r="O88" s="59"/>
      <c r="P88" s="59"/>
      <c r="Q88" s="61"/>
      <c r="S88" s="54"/>
      <c r="T88" s="54"/>
      <c r="U88" s="54"/>
      <c r="V88" s="54"/>
    </row>
    <row r="89" spans="1:16" s="52" customFormat="1" ht="15.75">
      <c r="A89" s="62"/>
      <c r="B89" s="63" t="s">
        <v>56</v>
      </c>
      <c r="C89" s="64"/>
      <c r="D89" s="65"/>
      <c r="E89" s="65"/>
      <c r="F89" s="66"/>
      <c r="G89" s="203" t="s">
        <v>57</v>
      </c>
      <c r="H89" s="203"/>
      <c r="I89" s="67"/>
      <c r="J89" s="67"/>
      <c r="K89" s="67"/>
      <c r="L89" s="68" t="s">
        <v>58</v>
      </c>
      <c r="M89" s="69"/>
      <c r="N89" s="69"/>
      <c r="O89" s="69"/>
      <c r="P89" s="69"/>
    </row>
    <row r="90" spans="1:16" s="52" customFormat="1" ht="21" customHeight="1">
      <c r="A90" s="70"/>
      <c r="B90" s="71"/>
      <c r="C90" s="72"/>
      <c r="G90" s="56"/>
      <c r="H90" s="11"/>
      <c r="I90" s="11"/>
      <c r="J90" s="11"/>
      <c r="K90" s="11"/>
      <c r="L90" s="56"/>
      <c r="M90" s="56"/>
      <c r="N90" s="56"/>
      <c r="O90" s="56"/>
      <c r="P90" s="56"/>
    </row>
    <row r="91" spans="1:16" s="52" customFormat="1" ht="15.75">
      <c r="A91" s="73"/>
      <c r="B91" s="74" t="s">
        <v>59</v>
      </c>
      <c r="C91" s="72"/>
      <c r="D91" s="75" t="s">
        <v>60</v>
      </c>
      <c r="E91" s="75"/>
      <c r="G91" s="56"/>
      <c r="H91" s="11"/>
      <c r="I91" s="11"/>
      <c r="J91" s="11"/>
      <c r="K91" s="11"/>
      <c r="L91" s="56"/>
      <c r="M91" s="56"/>
      <c r="N91" s="56"/>
      <c r="O91" s="56"/>
      <c r="P91" s="56"/>
    </row>
  </sheetData>
  <sheetProtection/>
  <mergeCells count="165">
    <mergeCell ref="A12:R13"/>
    <mergeCell ref="A14:R14"/>
    <mergeCell ref="A15:R15"/>
    <mergeCell ref="A76:R76"/>
    <mergeCell ref="A78:R78"/>
    <mergeCell ref="A79:R79"/>
    <mergeCell ref="G72:H72"/>
    <mergeCell ref="O72:P72"/>
    <mergeCell ref="Q72:R72"/>
    <mergeCell ref="A73:K73"/>
    <mergeCell ref="A88:D88"/>
    <mergeCell ref="G89:H89"/>
    <mergeCell ref="A85:D85"/>
    <mergeCell ref="A86:D86"/>
    <mergeCell ref="B80:R80"/>
    <mergeCell ref="A87:D87"/>
    <mergeCell ref="A83:R83"/>
    <mergeCell ref="A84:R84"/>
    <mergeCell ref="A77:V77"/>
    <mergeCell ref="G36:H36"/>
    <mergeCell ref="O36:P36"/>
    <mergeCell ref="Q36:R36"/>
    <mergeCell ref="E74:G74"/>
    <mergeCell ref="C74:D74"/>
    <mergeCell ref="C75:D75"/>
    <mergeCell ref="G59:H59"/>
    <mergeCell ref="O59:P59"/>
    <mergeCell ref="Q59:R59"/>
    <mergeCell ref="E75:G75"/>
    <mergeCell ref="G70:H70"/>
    <mergeCell ref="O70:P70"/>
    <mergeCell ref="Q70:R70"/>
    <mergeCell ref="G69:H69"/>
    <mergeCell ref="O69:P69"/>
    <mergeCell ref="Q69:R69"/>
    <mergeCell ref="L73:R73"/>
    <mergeCell ref="O53:P53"/>
    <mergeCell ref="Q53:R53"/>
    <mergeCell ref="G55:H55"/>
    <mergeCell ref="O55:P55"/>
    <mergeCell ref="G61:H61"/>
    <mergeCell ref="O61:P61"/>
    <mergeCell ref="Q61:R61"/>
    <mergeCell ref="G58:H58"/>
    <mergeCell ref="O58:P58"/>
    <mergeCell ref="Q58:R58"/>
    <mergeCell ref="Q51:R51"/>
    <mergeCell ref="G52:H52"/>
    <mergeCell ref="O52:P52"/>
    <mergeCell ref="Q52:R52"/>
    <mergeCell ref="D62:R62"/>
    <mergeCell ref="D66:R66"/>
    <mergeCell ref="G65:H65"/>
    <mergeCell ref="O65:P65"/>
    <mergeCell ref="Q65:R65"/>
    <mergeCell ref="G53:H53"/>
    <mergeCell ref="O49:P49"/>
    <mergeCell ref="Q49:R49"/>
    <mergeCell ref="D50:R50"/>
    <mergeCell ref="G60:H60"/>
    <mergeCell ref="O60:P60"/>
    <mergeCell ref="Q60:R60"/>
    <mergeCell ref="G49:H49"/>
    <mergeCell ref="Q55:R55"/>
    <mergeCell ref="G51:H51"/>
    <mergeCell ref="O51:P51"/>
    <mergeCell ref="G46:H46"/>
    <mergeCell ref="O46:P46"/>
    <mergeCell ref="Q46:R46"/>
    <mergeCell ref="G47:H47"/>
    <mergeCell ref="O47:P47"/>
    <mergeCell ref="Q47:R47"/>
    <mergeCell ref="D44:R44"/>
    <mergeCell ref="G45:H45"/>
    <mergeCell ref="O45:P45"/>
    <mergeCell ref="Q45:R45"/>
    <mergeCell ref="G42:H42"/>
    <mergeCell ref="O42:P42"/>
    <mergeCell ref="Q42:R42"/>
    <mergeCell ref="G43:H43"/>
    <mergeCell ref="O43:P43"/>
    <mergeCell ref="Q43:R43"/>
    <mergeCell ref="D38:R38"/>
    <mergeCell ref="G39:H39"/>
    <mergeCell ref="O39:P39"/>
    <mergeCell ref="Q39:R39"/>
    <mergeCell ref="Q57:R57"/>
    <mergeCell ref="O57:P57"/>
    <mergeCell ref="G57:H57"/>
    <mergeCell ref="D56:R56"/>
    <mergeCell ref="G40:H40"/>
    <mergeCell ref="O40:P40"/>
    <mergeCell ref="G37:H37"/>
    <mergeCell ref="O37:P37"/>
    <mergeCell ref="Q37:R37"/>
    <mergeCell ref="G34:H34"/>
    <mergeCell ref="O34:P34"/>
    <mergeCell ref="Q34:R34"/>
    <mergeCell ref="G35:H35"/>
    <mergeCell ref="O35:P35"/>
    <mergeCell ref="Q35:R35"/>
    <mergeCell ref="D32:R32"/>
    <mergeCell ref="G33:H33"/>
    <mergeCell ref="O33:P33"/>
    <mergeCell ref="Q33:R33"/>
    <mergeCell ref="G29:H29"/>
    <mergeCell ref="O29:P29"/>
    <mergeCell ref="Q29:R29"/>
    <mergeCell ref="G31:H31"/>
    <mergeCell ref="O31:P31"/>
    <mergeCell ref="Q31:R31"/>
    <mergeCell ref="O30:P30"/>
    <mergeCell ref="Q30:R30"/>
    <mergeCell ref="D26:R26"/>
    <mergeCell ref="G27:H27"/>
    <mergeCell ref="O27:P27"/>
    <mergeCell ref="Q27:R27"/>
    <mergeCell ref="G28:H28"/>
    <mergeCell ref="O28:P28"/>
    <mergeCell ref="Q28:R28"/>
    <mergeCell ref="G25:H25"/>
    <mergeCell ref="O25:P25"/>
    <mergeCell ref="Q25:R25"/>
    <mergeCell ref="G22:H22"/>
    <mergeCell ref="O22:P22"/>
    <mergeCell ref="Q22:R22"/>
    <mergeCell ref="G23:H23"/>
    <mergeCell ref="O23:P23"/>
    <mergeCell ref="Q23:R23"/>
    <mergeCell ref="G21:H21"/>
    <mergeCell ref="O21:P21"/>
    <mergeCell ref="Q21:R21"/>
    <mergeCell ref="A16:V16"/>
    <mergeCell ref="A18:A19"/>
    <mergeCell ref="G48:H48"/>
    <mergeCell ref="O48:P48"/>
    <mergeCell ref="Q48:R48"/>
    <mergeCell ref="Q24:R24"/>
    <mergeCell ref="G30:H30"/>
    <mergeCell ref="A6:R6"/>
    <mergeCell ref="A8:O8"/>
    <mergeCell ref="A9:O9"/>
    <mergeCell ref="A11:O11"/>
    <mergeCell ref="A81:R81"/>
    <mergeCell ref="A82:R82"/>
    <mergeCell ref="O19:P19"/>
    <mergeCell ref="C20:R20"/>
    <mergeCell ref="B17:B19"/>
    <mergeCell ref="C17:C19"/>
    <mergeCell ref="D17:D19"/>
    <mergeCell ref="E17:I17"/>
    <mergeCell ref="J17:J19"/>
    <mergeCell ref="K17:K19"/>
    <mergeCell ref="L17:L19"/>
    <mergeCell ref="G19:H19"/>
    <mergeCell ref="M17:R17"/>
    <mergeCell ref="E18:H18"/>
    <mergeCell ref="M18:P18"/>
    <mergeCell ref="G41:H41"/>
    <mergeCell ref="O41:P41"/>
    <mergeCell ref="G54:H54"/>
    <mergeCell ref="O54:P54"/>
    <mergeCell ref="Q54:R54"/>
    <mergeCell ref="G24:H24"/>
    <mergeCell ref="O24:P24"/>
  </mergeCells>
  <printOptions/>
  <pageMargins left="0.1968503937007874" right="0.1968503937007874" top="0.1968503937007874" bottom="0.1968503937007874" header="0.31496062992125984" footer="0.31496062992125984"/>
  <pageSetup fitToHeight="0"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Irina V. Kazantseva</dc:creator>
  <cp:keywords/>
  <dc:description/>
  <cp:lastModifiedBy>Irina V. Kazantseva</cp:lastModifiedBy>
  <dcterms:created xsi:type="dcterms:W3CDTF">2019-09-13T03:51:03Z</dcterms:created>
  <dcterms:modified xsi:type="dcterms:W3CDTF">2020-09-14T09:32:16Z</dcterms:modified>
  <cp:category/>
  <cp:version/>
  <cp:contentType/>
  <cp:contentStatus/>
</cp:coreProperties>
</file>